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1" documentId="8_{3C857CEA-0C2D-4519-BF57-5EA5AFEA5537}" xr6:coauthVersionLast="47" xr6:coauthVersionMax="47" xr10:uidLastSave="{69256F4D-B0C0-4D49-A971-346D044717D1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9" i="5"/>
  <c r="J25" i="5"/>
  <c r="J20" i="5"/>
  <c r="J23" i="5"/>
  <c r="J32" i="5"/>
  <c r="J37" i="5"/>
  <c r="J28" i="5"/>
  <c r="J30" i="5"/>
  <c r="J39" i="5"/>
  <c r="J18" i="5"/>
  <c r="J26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2" i="5"/>
  <c r="C18" i="5"/>
  <c r="C20" i="5"/>
  <c r="C22" i="5"/>
  <c r="C27" i="5"/>
  <c r="C33" i="5"/>
  <c r="C21" i="5"/>
  <c r="C19" i="5"/>
  <c r="C30" i="5"/>
  <c r="C26" i="5"/>
  <c r="C25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1" i="5"/>
  <c r="A14" i="4"/>
  <c r="A28" i="1"/>
  <c r="B28" i="1"/>
  <c r="A14" i="1"/>
  <c r="B14" i="1"/>
  <c r="A15" i="4"/>
  <c r="J54" i="2"/>
  <c r="J30" i="2"/>
  <c r="J28" i="2"/>
  <c r="J45" i="2"/>
  <c r="J44" i="2"/>
  <c r="J51" i="2"/>
  <c r="J57" i="2"/>
  <c r="J33" i="2"/>
  <c r="J39" i="2"/>
  <c r="J48" i="2"/>
  <c r="J60" i="2"/>
  <c r="J43" i="2"/>
  <c r="J53" i="2"/>
  <c r="J56" i="2"/>
  <c r="J36" i="2"/>
  <c r="J34" i="2"/>
  <c r="J42" i="2"/>
  <c r="J49" i="2"/>
  <c r="J35" i="2"/>
  <c r="J24" i="2"/>
  <c r="J19" i="2"/>
  <c r="J46" i="2"/>
  <c r="J23" i="2"/>
  <c r="J59" i="2"/>
  <c r="J21" i="2"/>
  <c r="J38" i="2"/>
  <c r="J58" i="2"/>
  <c r="J50" i="2"/>
  <c r="J31" i="2"/>
  <c r="J47" i="2"/>
  <c r="J25" i="2"/>
  <c r="J41" i="2"/>
  <c r="J61" i="2"/>
  <c r="J26" i="2"/>
  <c r="J29" i="2"/>
  <c r="J55" i="2"/>
  <c r="J27" i="2"/>
  <c r="J22" i="2"/>
  <c r="J52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7" i="2"/>
  <c r="C28" i="2"/>
  <c r="C36" i="2"/>
  <c r="C27" i="2"/>
  <c r="C18" i="2"/>
  <c r="C25" i="2"/>
  <c r="C22" i="2"/>
  <c r="C23" i="2"/>
  <c r="C26" i="2"/>
  <c r="C34" i="2"/>
  <c r="C38" i="2"/>
  <c r="C19" i="2"/>
  <c r="C32" i="2"/>
  <c r="C24" i="2"/>
  <c r="C35" i="2"/>
  <c r="C33" i="2"/>
  <c r="C20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18" i="5"/>
  <c r="L21" i="5"/>
  <c r="L26" i="5"/>
  <c r="L37" i="5"/>
  <c r="L30" i="5"/>
  <c r="L39" i="5"/>
  <c r="L32" i="5"/>
  <c r="L22" i="5"/>
  <c r="L36" i="6"/>
  <c r="F40" i="5" s="1"/>
  <c r="M33" i="3"/>
  <c r="L15" i="6"/>
  <c r="F24" i="5" s="1"/>
  <c r="M32" i="3"/>
  <c r="L32" i="7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27" i="3"/>
  <c r="M37" i="5" l="1"/>
  <c r="T37" i="3" s="1"/>
  <c r="M30" i="5"/>
  <c r="T30" i="3" s="1"/>
  <c r="M22" i="5"/>
  <c r="M39" i="5"/>
  <c r="M28" i="5"/>
  <c r="T27" i="3" s="1"/>
  <c r="M32" i="5"/>
  <c r="M26" i="5"/>
  <c r="M18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0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19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1" i="5" s="1"/>
  <c r="L20" i="6"/>
  <c r="F20" i="5" s="1"/>
  <c r="L19" i="6"/>
  <c r="F18" i="5" s="1"/>
  <c r="L16" i="6"/>
  <c r="F23" i="5" s="1"/>
  <c r="L30" i="6"/>
  <c r="F28" i="5" s="1"/>
  <c r="L29" i="6"/>
  <c r="F29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2" i="2" l="1"/>
  <c r="L45" i="2"/>
  <c r="E24" i="2"/>
  <c r="L20" i="2"/>
  <c r="E35" i="2"/>
  <c r="L39" i="2"/>
  <c r="E29" i="2"/>
  <c r="L37" i="2"/>
  <c r="L43" i="2"/>
  <c r="E37" i="2"/>
  <c r="L57" i="2"/>
  <c r="L54" i="2"/>
  <c r="L36" i="2"/>
  <c r="E30" i="2"/>
  <c r="L44" i="2"/>
  <c r="L52" i="2"/>
  <c r="L33" i="2"/>
  <c r="L51" i="2"/>
  <c r="L28" i="2"/>
  <c r="L30" i="2"/>
  <c r="L22" i="2"/>
  <c r="L27" i="2"/>
  <c r="L38" i="2"/>
  <c r="E26" i="2"/>
  <c r="E20" i="2"/>
  <c r="L35" i="2"/>
  <c r="E28" i="2"/>
  <c r="E32" i="2"/>
  <c r="E27" i="2"/>
  <c r="E36" i="2"/>
  <c r="E38" i="2"/>
  <c r="E33" i="2"/>
  <c r="L53" i="2"/>
  <c r="L55" i="2"/>
  <c r="E31" i="2"/>
  <c r="E19" i="2"/>
  <c r="E34" i="2"/>
  <c r="E18" i="2"/>
  <c r="E23" i="2"/>
  <c r="E21" i="2"/>
  <c r="L21" i="2"/>
  <c r="L46" i="2"/>
  <c r="L42" i="2"/>
  <c r="L61" i="2"/>
  <c r="L23" i="2"/>
  <c r="L48" i="2"/>
  <c r="L29" i="2"/>
  <c r="L24" i="2"/>
  <c r="L60" i="2"/>
  <c r="L19" i="2"/>
  <c r="L34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4" i="2"/>
  <c r="M54" i="2"/>
  <c r="O33" i="3"/>
  <c r="O19" i="3"/>
  <c r="M28" i="2"/>
  <c r="F30" i="2"/>
  <c r="F20" i="2"/>
  <c r="M33" i="2"/>
  <c r="M51" i="2"/>
  <c r="M30" i="2"/>
  <c r="M57" i="2"/>
  <c r="M45" i="2"/>
  <c r="F37" i="2"/>
  <c r="F23" i="2"/>
  <c r="M38" i="2"/>
  <c r="F35" i="2"/>
  <c r="F19" i="2"/>
  <c r="F26" i="2"/>
  <c r="F21" i="2"/>
  <c r="F28" i="2"/>
  <c r="F38" i="2"/>
  <c r="M35" i="2"/>
  <c r="F24" i="2"/>
  <c r="F36" i="2"/>
  <c r="F18" i="2"/>
  <c r="F34" i="2"/>
  <c r="F31" i="2"/>
  <c r="F32" i="2"/>
  <c r="F33" i="2"/>
  <c r="F27" i="2"/>
  <c r="M59" i="2"/>
  <c r="M23" i="2"/>
  <c r="M48" i="2"/>
  <c r="M42" i="2"/>
  <c r="M36" i="2"/>
  <c r="M46" i="2"/>
  <c r="M34" i="2"/>
  <c r="M53" i="2"/>
  <c r="M60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5" i="2"/>
  <c r="M29" i="2"/>
  <c r="M56" i="2"/>
  <c r="M82" i="2"/>
  <c r="M43" i="2"/>
  <c r="M52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4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1" i="2"/>
  <c r="L50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9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9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<sst xmlns="http://schemas.openxmlformats.org/spreadsheetml/2006/main" count="9409" uniqueCount="200">
  <si>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</si>
  <si>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</si>
  <si>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</si>
  <si>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</si>
  <si>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</si>
  <si>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</si>
  <si>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</si>
  <si>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</si>
  <si>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</si>
  <si>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</si>
  <si>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</si>
  <si>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</si>
  <si>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</si>
  <si>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</si>
  <si>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</si>
  <si>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</si>
  <si>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</si>
  <si>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</si>
  <si>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</si>
  <si>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</si>
  <si>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</si>
  <si>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</si>
  <si>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</si>
  <si>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</si>
  <si>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</si>
  <si>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</si>
  <si>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</si>
  <si>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</si>
  <si>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</si>
  <si>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</si>
  <si>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</si>
  <si>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</si>
  <si>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</si>
  <si>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</si>
  <si>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</si>
  <si>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</si>
  <si>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</si>
  <si>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</si>
  <si>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</si>
  <si>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</si>
  <si>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</si>
  <si>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</si>
  <si>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</si>
  <si>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</si>
  <si>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</si>
  <si>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</si>
  <si>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</si>
  <si>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</si>
  <si>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</si>
  <si>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</si>
  <si>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</si>
  <si>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</si>
  <si>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</si>
  <si>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</si>
  <si>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</si>
  <si>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</si>
  <si>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</si>
  <si>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</si>
  <si>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</si>
  <si>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</si>
  <si>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</si>
  <si>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</si>
  <si>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</si>
  <si>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</si>
  <si>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</si>
  <si>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</si>
  <si>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</si>
  <si>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</si>
  <si>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</si>
  <si>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</si>
  <si>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</si>
  <si>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</si>
  <si>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</si>
  <si>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</si>
  <si>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</si>
  <si>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</si>
  <si>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</si>
  <si>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</si>
  <si>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</si>
  <si>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</si>
  <si>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</si>
  <si>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</si>
  <si>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</si>
  <si>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</si>
  <si>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</si>
  <si>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</si>
  <si>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</si>
  <si>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</si>
  <si>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</si>
  <si>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</si>
  <si>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</si>
  <si>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</si>
  <si>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</si>
  <si>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</si>
  <si>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</si>
  <si>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</si>
  <si>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</si>
  <si>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</si>
  <si>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</si>
  <si>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</si>
  <si>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</si>
  <si>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</si>
  <si>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</si>
  <si>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</si>
  <si>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</si>
  <si>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</si>
  <si>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</si>
  <si>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</si>
  <si>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</si>
  <si>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</si>
  <si>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</si>
  <si>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</si>
  <si>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</si>
  <si>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</si>
  <si>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</si>
  <si>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</si>
  <si>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</si>
  <si>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</si>
  <si>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</si>
  <si>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</si>
  <si>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</si>
  <si>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</si>
  <si>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</si>
  <si>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</si>
  <si>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</si>
  <si>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</si>
  <si>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</si>
  <si>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</si>
  <si>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</si>
  <si>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</si>
  <si>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</si>
  <si>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</si>
  <si>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</si>
  <si>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</si>
  <si>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</si>
  <si>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</si>
  <si>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</si>
  <si>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</si>
  <si>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</si>
  <si>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</si>
  <si>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</si>
  <si>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</si>
  <si>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</si>
  <si>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</si>
  <si>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</si>
  <si>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</si>
  <si>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</si>
  <si>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</si>
  <si>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</si>
  <si>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</si>
  <si>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</si>
  <si>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</si>
  <si>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</si>
  <si>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</si>
  <si>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</si>
  <si>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</si>
  <si>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</si>
  <si>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</si>
  <si>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</si>
  <si>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</si>
  <si>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</si>
  <si>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</si>
  <si>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</si>
  <si>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</si>
  <si>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</si>
  <si>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</si>
  <si>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</si>
  <si>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</si>
  <si>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</si>
  <si>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</si>
  <si>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</si>
  <si>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Event 75</t>
  </si>
  <si>
    <t>Suhl Jr WC</t>
  </si>
  <si>
    <t>Marley Bowden</t>
  </si>
  <si>
    <t>Event 47</t>
  </si>
  <si>
    <t>Natl Champ Day 1</t>
  </si>
  <si>
    <t>Natl Champ Day 2</t>
  </si>
  <si>
    <t>Event 50</t>
  </si>
  <si>
    <t>Natil Champ Day 1</t>
  </si>
  <si>
    <t>Natil Champ Day 2</t>
  </si>
  <si>
    <t>Event 77</t>
  </si>
  <si>
    <t>CMP Natl 1</t>
  </si>
  <si>
    <t>CMP Natl 2</t>
  </si>
  <si>
    <t>Event 52</t>
  </si>
  <si>
    <t>Event 53</t>
  </si>
  <si>
    <t>Event 76</t>
  </si>
  <si>
    <t>Event 81</t>
  </si>
  <si>
    <t>Jr Pan Ams</t>
  </si>
  <si>
    <t>Event 82</t>
  </si>
  <si>
    <t>Event 83</t>
  </si>
  <si>
    <t>Event 84</t>
  </si>
  <si>
    <t>Kolo KZR Cup 1</t>
  </si>
  <si>
    <t>Kolo KZR Cup 2</t>
  </si>
  <si>
    <t>Event 54</t>
  </si>
  <si>
    <t>Event 55</t>
  </si>
  <si>
    <t>Event 48</t>
  </si>
  <si>
    <t>Event 49</t>
  </si>
  <si>
    <t>Mpls 2</t>
  </si>
  <si>
    <t>Mpls 1</t>
  </si>
  <si>
    <t>September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</si>
</sst>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T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2" ht="18.5" x14ac:dyDescent="0.45">
      <c r="B1" s="1" t="s">
        <v>0</v>
      </c>
    </row>
    <row r="2" spans="1:72" ht="18.5" x14ac:dyDescent="0.45">
      <c r="B2" s="1" t="s">
        <v>1</v>
      </c>
    </row>
    <row r="3" spans="1:72" x14ac:dyDescent="0.35">
      <c r="B3" s="2" t="str">
        <f>Summary!B2</f>
        <v>September 1, 2025</v>
      </c>
    </row>
    <row r="5" spans="1:72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2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2" x14ac:dyDescent="0.35">
      <c r="B7" s="102" t="s">
        <v>4</v>
      </c>
      <c r="C7" s="102"/>
      <c r="D7" s="102"/>
      <c r="E7" s="103"/>
      <c r="F7" s="6">
        <v>625</v>
      </c>
      <c r="I7" s="5"/>
    </row>
    <row r="10" spans="1:72" ht="18.5" x14ac:dyDescent="0.45">
      <c r="C10" s="7" t="s">
        <v>5</v>
      </c>
    </row>
    <row r="11" spans="1:72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</row>
    <row r="12" spans="1:72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146</v>
      </c>
      <c r="BA12" s="64" t="s">
        <v>146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40</v>
      </c>
      <c r="BG12" s="64" t="s">
        <v>40</v>
      </c>
      <c r="BH12" s="64" t="s">
        <v>40</v>
      </c>
      <c r="BI12" s="64" t="s">
        <v>41</v>
      </c>
      <c r="BJ12" s="64" t="s">
        <v>41</v>
      </c>
      <c r="BK12" s="64" t="s">
        <v>41</v>
      </c>
      <c r="BL12" s="64" t="s">
        <v>41</v>
      </c>
      <c r="BM12" s="64" t="s">
        <v>42</v>
      </c>
      <c r="BN12" s="64" t="s">
        <v>42</v>
      </c>
      <c r="BO12" s="64" t="s">
        <v>43</v>
      </c>
      <c r="BP12" s="64" t="s">
        <v>43</v>
      </c>
      <c r="BQ12" s="64" t="s">
        <v>43</v>
      </c>
      <c r="BR12" s="64" t="s">
        <v>16</v>
      </c>
      <c r="BS12" s="64" t="s">
        <v>16</v>
      </c>
      <c r="BT12" s="64" t="s">
        <v>16</v>
      </c>
    </row>
    <row r="13" spans="1:72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122</v>
      </c>
      <c r="P13" s="64" t="s">
        <v>121</v>
      </c>
      <c r="Q13" s="64" t="s">
        <v>54</v>
      </c>
      <c r="R13" s="64" t="s">
        <v>55</v>
      </c>
      <c r="S13" s="64" t="s">
        <v>56</v>
      </c>
      <c r="T13" s="64" t="s">
        <v>57</v>
      </c>
      <c r="U13" s="64" t="s">
        <v>54</v>
      </c>
      <c r="V13" s="64" t="s">
        <v>49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136</v>
      </c>
      <c r="AQ13" s="64" t="s">
        <v>137</v>
      </c>
      <c r="AR13" s="64" t="s">
        <v>54</v>
      </c>
      <c r="AS13" s="64" t="s">
        <v>55</v>
      </c>
      <c r="AT13" s="64" t="s">
        <v>143</v>
      </c>
      <c r="AU13" s="64" t="s">
        <v>143</v>
      </c>
      <c r="AV13" s="64" t="s">
        <v>144</v>
      </c>
      <c r="AW13" s="64" t="s">
        <v>144</v>
      </c>
      <c r="AX13" s="64" t="s">
        <v>50</v>
      </c>
      <c r="AY13" s="64" t="s">
        <v>148</v>
      </c>
      <c r="AZ13" s="64" t="s">
        <v>78</v>
      </c>
      <c r="BA13" s="64" t="s">
        <v>147</v>
      </c>
      <c r="BB13" s="64" t="s">
        <v>159</v>
      </c>
      <c r="BC13" s="64" t="s">
        <v>150</v>
      </c>
      <c r="BD13" s="64" t="s">
        <v>150</v>
      </c>
      <c r="BE13" s="64" t="s">
        <v>151</v>
      </c>
      <c r="BF13" s="64" t="s">
        <v>55</v>
      </c>
      <c r="BG13" s="64" t="s">
        <v>54</v>
      </c>
      <c r="BH13" s="64" t="s">
        <v>172</v>
      </c>
      <c r="BI13" s="64" t="s">
        <v>54</v>
      </c>
      <c r="BJ13" s="64" t="s">
        <v>52</v>
      </c>
      <c r="BK13" s="64" t="s">
        <v>178</v>
      </c>
      <c r="BL13" s="64" t="s">
        <v>179</v>
      </c>
      <c r="BM13" s="64" t="s">
        <v>181</v>
      </c>
      <c r="BN13" s="64" t="s">
        <v>182</v>
      </c>
      <c r="BO13" s="64" t="s">
        <v>53</v>
      </c>
      <c r="BP13" s="64" t="s">
        <v>187</v>
      </c>
      <c r="BQ13" s="64" t="s">
        <v>55</v>
      </c>
      <c r="BR13" s="64" t="s">
        <v>171</v>
      </c>
      <c r="BS13" s="64" t="s">
        <v>185</v>
      </c>
      <c r="BT13" s="64" t="s">
        <v>180</v>
      </c>
    </row>
    <row r="14" spans="1:72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145</v>
      </c>
      <c r="E14" s="12">
        <f>IF(COUNT(N14:BT14)=0,"", COUNT(N14:BT14))</f>
        <v>7</v>
      </c>
      <c r="F14" s="12">
        <f t="shared" ref="F14:F34" si="2">_xlfn.IFS(E14="","",E14=1,1,E14=2,2,E14=3,3,E14=4,4,E14=5,5,E14&gt;5,5)</f>
        <v>5</v>
      </c>
      <c r="G14" s="71">
        <f>IFERROR(LARGE((N14:BT14),1),"")</f>
        <v>627.29999999999995</v>
      </c>
      <c r="H14" s="71">
        <f>IFERROR(LARGE((N14:BT14),2),"")</f>
        <v>626.1</v>
      </c>
      <c r="I14" s="71">
        <f>IFERROR(LARGE((N14:BT14),3),"")</f>
        <v>624.29999999999995</v>
      </c>
      <c r="J14" s="71">
        <f>IFERROR(LARGE((N14:BT14),4),"")</f>
        <v>623.5</v>
      </c>
      <c r="K14" s="71">
        <f>IFERROR(LARGE((N14:BT14),5),"")</f>
        <v>623</v>
      </c>
      <c r="L14" s="72">
        <f t="shared" ref="L14:L34" si="3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>
        <v>626.1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>
        <v>623</v>
      </c>
      <c r="BD14" s="12">
        <v>623.5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>
        <v>627.29999999999995</v>
      </c>
      <c r="BL14" s="12">
        <v>622.29999999999995</v>
      </c>
      <c r="BM14" s="12">
        <v>614.5</v>
      </c>
      <c r="BN14" s="12">
        <v>624.29999999999995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</row>
    <row r="15" spans="1:72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69</v>
      </c>
      <c r="E15" s="12">
        <f>IF(COUNT(N15:BT15)=0,"", COUNT(N15:BT15))</f>
        <v>12</v>
      </c>
      <c r="F15" s="12">
        <f t="shared" si="2"/>
        <v>5</v>
      </c>
      <c r="G15" s="71">
        <f>IFERROR(LARGE((N15:BT15),1),"")</f>
        <v>632.70000000000005</v>
      </c>
      <c r="H15" s="71">
        <f>IFERROR(LARGE((N15:BT15),2),"")</f>
        <v>631</v>
      </c>
      <c r="I15" s="71">
        <f>IFERROR(LARGE((N15:BT15),3),"")</f>
        <v>630.29999999999995</v>
      </c>
      <c r="J15" s="71">
        <f>IFERROR(LARGE((N15:BT15),4),"")</f>
        <v>628.9</v>
      </c>
      <c r="K15" s="71">
        <f>IFERROR(LARGE((N15:BT15),5),"")</f>
        <v>628.70000000000005</v>
      </c>
      <c r="L15" s="72">
        <f t="shared" si="3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>
        <v>626</v>
      </c>
      <c r="AA15" s="12">
        <v>628.70000000000005</v>
      </c>
      <c r="AB15" s="12">
        <v>628.70000000000005</v>
      </c>
      <c r="AC15" s="12">
        <v>630.29999999999995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623.9</v>
      </c>
      <c r="AR15" s="12" t="s">
        <v>12</v>
      </c>
      <c r="AS15" s="12" t="s">
        <v>12</v>
      </c>
      <c r="AT15" s="12">
        <v>628.9</v>
      </c>
      <c r="AU15" s="12">
        <v>632.70000000000005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>
        <v>628.4</v>
      </c>
      <c r="BK15" s="12" t="s">
        <v>12</v>
      </c>
      <c r="BL15" s="12" t="s">
        <v>12</v>
      </c>
      <c r="BM15" s="12">
        <v>625.20000000000005</v>
      </c>
      <c r="BN15" s="12">
        <v>626</v>
      </c>
      <c r="BO15" s="12">
        <v>631</v>
      </c>
      <c r="BP15" s="12" t="s">
        <v>12</v>
      </c>
      <c r="BQ15" s="12">
        <v>628.4</v>
      </c>
      <c r="BR15" s="12" t="s">
        <v>12</v>
      </c>
      <c r="BS15" s="12" t="s">
        <v>12</v>
      </c>
      <c r="BT15" s="12" t="s">
        <v>12</v>
      </c>
    </row>
    <row r="16" spans="1:72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117</v>
      </c>
      <c r="E16" s="12">
        <f>IF(COUNT(N16:BT16)=0,"", COUNT(N16:BT16))</f>
        <v>3</v>
      </c>
      <c r="F16" s="12">
        <f t="shared" si="2"/>
        <v>3</v>
      </c>
      <c r="G16" s="71">
        <f>IFERROR(LARGE((N16:BT16),1),"")</f>
        <v>628.4</v>
      </c>
      <c r="H16" s="71">
        <f>IFERROR(LARGE((N16:BT16),2),"")</f>
        <v>627.4</v>
      </c>
      <c r="I16" s="71">
        <f>IFERROR(LARGE((N16:BT16),3),"")</f>
        <v>615</v>
      </c>
      <c r="J16" s="71" t="str">
        <f>IFERROR(LARGE((N16:BT16),4),"")</f>
        <v/>
      </c>
      <c r="K16" s="71" t="str">
        <f>IFERROR(LARGE((N16:BT16),5),"")</f>
        <v/>
      </c>
      <c r="L16" s="72">
        <f t="shared" si="3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627.4</v>
      </c>
      <c r="AC16" s="12">
        <v>628.4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615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</row>
    <row r="17" spans="1:72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65</v>
      </c>
      <c r="E17" s="12">
        <f>IF(COUNT(N17:BT17)=0,"", COUNT(N17:BT17))</f>
        <v>15</v>
      </c>
      <c r="F17" s="12">
        <f t="shared" si="2"/>
        <v>5</v>
      </c>
      <c r="G17" s="71">
        <f>IFERROR(LARGE((N17:BT17),1),"")</f>
        <v>628.70000000000005</v>
      </c>
      <c r="H17" s="71">
        <f>IFERROR(LARGE((N17:BT17),2),"")</f>
        <v>627.29999999999995</v>
      </c>
      <c r="I17" s="71">
        <f>IFERROR(LARGE((N17:BT17),3),"")</f>
        <v>627.20000000000005</v>
      </c>
      <c r="J17" s="71">
        <f>IFERROR(LARGE((N17:BT17),4),"")</f>
        <v>626.79999999999995</v>
      </c>
      <c r="K17" s="71">
        <f>IFERROR(LARGE((N17:BT17),5),"")</f>
        <v>626.6</v>
      </c>
      <c r="L17" s="72">
        <f t="shared" si="3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625.5</v>
      </c>
      <c r="X17" s="12">
        <v>627.20000000000005</v>
      </c>
      <c r="Y17" s="12">
        <v>626.4</v>
      </c>
      <c r="Z17" s="12">
        <v>620.79999999999995</v>
      </c>
      <c r="AA17" s="12">
        <v>624.4</v>
      </c>
      <c r="AB17" s="12">
        <v>623.6</v>
      </c>
      <c r="AC17" s="12">
        <v>628.70000000000005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626.29999999999995</v>
      </c>
      <c r="AI17" s="12">
        <v>626.6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626.79999999999995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622.70000000000005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622.1</v>
      </c>
      <c r="BL17" s="12">
        <v>627.29999999999995</v>
      </c>
      <c r="BM17" s="12">
        <v>620.29999999999995</v>
      </c>
      <c r="BN17" s="12">
        <v>622.6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</row>
    <row r="18" spans="1:72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73</v>
      </c>
      <c r="E18" s="12">
        <f>IF(COUNT(N18:BT18)=0,"", COUNT(N18:BT18))</f>
        <v>7</v>
      </c>
      <c r="F18" s="12">
        <f t="shared" si="2"/>
        <v>5</v>
      </c>
      <c r="G18" s="71">
        <f>IFERROR(LARGE((N18:BT18),1),"")</f>
        <v>621.9</v>
      </c>
      <c r="H18" s="71">
        <f>IFERROR(LARGE((N18:BT18),2),"")</f>
        <v>621.1</v>
      </c>
      <c r="I18" s="71">
        <f>IFERROR(LARGE((N18:BT18),3),"")</f>
        <v>618.9</v>
      </c>
      <c r="J18" s="71">
        <f>IFERROR(LARGE((N18:BT18),4),"")</f>
        <v>618.1</v>
      </c>
      <c r="K18" s="71">
        <f>IFERROR(LARGE((N18:BT18),5),"")</f>
        <v>616.5</v>
      </c>
      <c r="L18" s="72">
        <f t="shared" si="3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618.9</v>
      </c>
      <c r="T18" s="12" t="s">
        <v>12</v>
      </c>
      <c r="U18" s="12" t="s">
        <v>12</v>
      </c>
      <c r="V18" s="12" t="s">
        <v>12</v>
      </c>
      <c r="W18" s="12">
        <v>618.1</v>
      </c>
      <c r="X18" s="12">
        <v>621.1</v>
      </c>
      <c r="Y18" s="12" t="s">
        <v>12</v>
      </c>
      <c r="Z18" s="12" t="s">
        <v>12</v>
      </c>
      <c r="AA18" s="12" t="s">
        <v>12</v>
      </c>
      <c r="AB18" s="12">
        <v>616.5</v>
      </c>
      <c r="AC18" s="12">
        <v>621.9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>
        <v>606.5</v>
      </c>
      <c r="BN18" s="12">
        <v>612.5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</row>
    <row r="19" spans="1:72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70</v>
      </c>
      <c r="E19" s="12">
        <f>IF(COUNT(N19:BT19)=0,"", COUNT(N19:BT19))</f>
        <v>18</v>
      </c>
      <c r="F19" s="12">
        <f t="shared" si="2"/>
        <v>5</v>
      </c>
      <c r="G19" s="71">
        <f>IFERROR(LARGE((N19:BT19),1),"")</f>
        <v>629.29999999999995</v>
      </c>
      <c r="H19" s="71">
        <f>IFERROR(LARGE((N19:BT19),2),"")</f>
        <v>628.20000000000005</v>
      </c>
      <c r="I19" s="71">
        <f>IFERROR(LARGE((N19:BT19),3),"")</f>
        <v>627.79999999999995</v>
      </c>
      <c r="J19" s="71">
        <f>IFERROR(LARGE((N19:BT19),4),"")</f>
        <v>627.4</v>
      </c>
      <c r="K19" s="71">
        <f>IFERROR(LARGE((N19:BT19),5),"")</f>
        <v>626.79999999999995</v>
      </c>
      <c r="L19" s="72">
        <f t="shared" si="3"/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626.6</v>
      </c>
      <c r="X19" s="12">
        <v>620.9</v>
      </c>
      <c r="Y19" s="12">
        <v>628.20000000000005</v>
      </c>
      <c r="Z19" s="12">
        <v>625.29999999999995</v>
      </c>
      <c r="AA19" s="12">
        <v>627.79999999999995</v>
      </c>
      <c r="AB19" s="12">
        <v>629.29999999999995</v>
      </c>
      <c r="AC19" s="12">
        <v>624.20000000000005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626.1</v>
      </c>
      <c r="AK19" s="12">
        <v>620.5</v>
      </c>
      <c r="AL19" s="12">
        <v>623.79999999999995</v>
      </c>
      <c r="AM19" s="12">
        <v>623.20000000000005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>
        <v>622.5</v>
      </c>
      <c r="AU19" s="12">
        <v>622.20000000000005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>
        <v>626.4</v>
      </c>
      <c r="BF19" s="12">
        <v>626.6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>
        <v>627.4</v>
      </c>
      <c r="BN19" s="12">
        <v>624.4</v>
      </c>
      <c r="BO19" s="12" t="s">
        <v>12</v>
      </c>
      <c r="BP19" s="12" t="s">
        <v>12</v>
      </c>
      <c r="BQ19" s="12">
        <v>626.79999999999995</v>
      </c>
      <c r="BR19" s="12" t="s">
        <v>12</v>
      </c>
      <c r="BS19" s="12" t="s">
        <v>12</v>
      </c>
      <c r="BT19" s="12" t="s">
        <v>12</v>
      </c>
    </row>
    <row r="20" spans="1:72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67</v>
      </c>
      <c r="E20" s="12">
        <f>IF(COUNT(N20:BT20)=0,"", COUNT(N20:BT20))</f>
        <v>22</v>
      </c>
      <c r="F20" s="12">
        <f t="shared" si="2"/>
        <v>5</v>
      </c>
      <c r="G20" s="71">
        <f>IFERROR(LARGE((N20:BT20),1),"")</f>
        <v>635.5</v>
      </c>
      <c r="H20" s="71">
        <f>IFERROR(LARGE((N20:BT20),2),"")</f>
        <v>634.9</v>
      </c>
      <c r="I20" s="71">
        <f>IFERROR(LARGE((N20:BT20),3),"")</f>
        <v>632.9</v>
      </c>
      <c r="J20" s="71">
        <f>IFERROR(LARGE((N20:BT20),4),"")</f>
        <v>632.1</v>
      </c>
      <c r="K20" s="71">
        <f>IFERROR(LARGE((N20:BT20),5),"")</f>
        <v>631.9</v>
      </c>
      <c r="L20" s="72">
        <f t="shared" si="3"/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630.20000000000005</v>
      </c>
      <c r="S20" s="12">
        <v>628.29999999999995</v>
      </c>
      <c r="T20" s="12" t="s">
        <v>12</v>
      </c>
      <c r="U20" s="12" t="s">
        <v>12</v>
      </c>
      <c r="V20" s="12" t="s">
        <v>12</v>
      </c>
      <c r="W20" s="12">
        <v>630.6</v>
      </c>
      <c r="X20" s="12">
        <v>628.79999999999995</v>
      </c>
      <c r="Y20" s="12">
        <v>626.9</v>
      </c>
      <c r="Z20" s="12">
        <v>619.79999999999995</v>
      </c>
      <c r="AA20" s="12">
        <v>628.29999999999995</v>
      </c>
      <c r="AB20" s="12">
        <v>625</v>
      </c>
      <c r="AC20" s="12">
        <v>629.70000000000005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635.5</v>
      </c>
      <c r="AK20" s="12">
        <v>628.4</v>
      </c>
      <c r="AL20" s="12">
        <v>632.9</v>
      </c>
      <c r="AM20" s="12">
        <v>631.9</v>
      </c>
      <c r="AN20" s="12" t="s">
        <v>12</v>
      </c>
      <c r="AO20" s="12" t="s">
        <v>12</v>
      </c>
      <c r="AP20" s="12">
        <v>621.9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>
        <v>630.1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>
        <v>623.79999999999995</v>
      </c>
      <c r="BF20" s="12">
        <v>629.9</v>
      </c>
      <c r="BG20" s="12" t="s">
        <v>12</v>
      </c>
      <c r="BH20" s="12" t="s">
        <v>12</v>
      </c>
      <c r="BI20" s="12" t="s">
        <v>12</v>
      </c>
      <c r="BJ20" s="12">
        <v>630.79999999999995</v>
      </c>
      <c r="BK20" s="12" t="s">
        <v>12</v>
      </c>
      <c r="BL20" s="12" t="s">
        <v>12</v>
      </c>
      <c r="BM20" s="12">
        <v>627.79999999999995</v>
      </c>
      <c r="BN20" s="12">
        <v>629.1</v>
      </c>
      <c r="BO20" s="12">
        <v>632.1</v>
      </c>
      <c r="BP20" s="12" t="s">
        <v>12</v>
      </c>
      <c r="BQ20" s="12">
        <v>634.9</v>
      </c>
      <c r="BR20" s="12" t="s">
        <v>12</v>
      </c>
      <c r="BS20" s="12" t="s">
        <v>12</v>
      </c>
      <c r="BT20" s="12" t="s">
        <v>12</v>
      </c>
    </row>
    <row r="21" spans="1:72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62</v>
      </c>
      <c r="E21" s="12">
        <f>IF(COUNT(N21:BT21)=0,"", COUNT(N21:BT21))</f>
        <v>8</v>
      </c>
      <c r="F21" s="12">
        <f t="shared" si="2"/>
        <v>5</v>
      </c>
      <c r="G21" s="71">
        <f>IFERROR(LARGE((N21:BT21),1),"")</f>
        <v>630.20000000000005</v>
      </c>
      <c r="H21" s="71">
        <f>IFERROR(LARGE((N21:BT21),2),"")</f>
        <v>630</v>
      </c>
      <c r="I21" s="71">
        <f>IFERROR(LARGE((N21:BT21),3),"")</f>
        <v>628.79999999999995</v>
      </c>
      <c r="J21" s="71">
        <f>IFERROR(LARGE((N21:BT21),4),"")</f>
        <v>628.4</v>
      </c>
      <c r="K21" s="71">
        <f>IFERROR(LARGE((N21:BT21),5),"")</f>
        <v>627.9</v>
      </c>
      <c r="L21" s="72">
        <f t="shared" si="3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626.9</v>
      </c>
      <c r="AA21" s="12">
        <v>628.79999999999995</v>
      </c>
      <c r="AB21" s="12">
        <v>624.4</v>
      </c>
      <c r="AC21" s="12">
        <v>627.9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630</v>
      </c>
      <c r="AU21" s="12">
        <v>628.4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>
        <v>627.79999999999995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630.20000000000005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</row>
    <row r="22" spans="1:72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>IF(COUNT(N22:BT22)=0,"", COUNT(N22:BT22))</f>
        <v>19</v>
      </c>
      <c r="F22" s="12">
        <f t="shared" si="2"/>
        <v>5</v>
      </c>
      <c r="G22" s="71">
        <f>IFERROR(LARGE((N22:BT22),1),"")</f>
        <v>631.70000000000005</v>
      </c>
      <c r="H22" s="71">
        <f>IFERROR(LARGE((N22:BT22),2),"")</f>
        <v>629.79999999999995</v>
      </c>
      <c r="I22" s="71">
        <f>IFERROR(LARGE((N22:BT22),3),"")</f>
        <v>629.70000000000005</v>
      </c>
      <c r="J22" s="71">
        <f>IFERROR(LARGE((N22:BT22),4),"")</f>
        <v>629.5</v>
      </c>
      <c r="K22" s="71">
        <f>IFERROR(LARGE((N22:BT22),5),"")</f>
        <v>628.79999999999995</v>
      </c>
      <c r="L22" s="72">
        <f t="shared" si="3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>
        <v>629.5</v>
      </c>
      <c r="X22" s="12">
        <v>627.79999999999995</v>
      </c>
      <c r="Y22" s="12">
        <v>623.20000000000005</v>
      </c>
      <c r="Z22" s="12">
        <v>626.6</v>
      </c>
      <c r="AA22" s="12">
        <v>627.20000000000005</v>
      </c>
      <c r="AB22" s="12">
        <v>628</v>
      </c>
      <c r="AC22" s="12">
        <v>627.4</v>
      </c>
      <c r="AD22" s="12">
        <v>628.79999999999995</v>
      </c>
      <c r="AE22" s="12">
        <v>626.29999999999995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>
        <v>631.70000000000005</v>
      </c>
      <c r="AM22" s="12">
        <v>628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629.79999999999995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>
        <v>622</v>
      </c>
      <c r="BA22" s="12" t="s">
        <v>12</v>
      </c>
      <c r="BB22" s="12">
        <v>626</v>
      </c>
      <c r="BC22" s="12" t="s">
        <v>12</v>
      </c>
      <c r="BD22" s="12" t="s">
        <v>12</v>
      </c>
      <c r="BE22" s="12" t="s">
        <v>12</v>
      </c>
      <c r="BF22" s="12">
        <v>628.6</v>
      </c>
      <c r="BG22" s="12" t="s">
        <v>12</v>
      </c>
      <c r="BH22" s="12" t="s">
        <v>12</v>
      </c>
      <c r="BI22" s="12" t="s">
        <v>12</v>
      </c>
      <c r="BJ22" s="12">
        <v>626</v>
      </c>
      <c r="BK22" s="12" t="s">
        <v>12</v>
      </c>
      <c r="BL22" s="12" t="s">
        <v>12</v>
      </c>
      <c r="BM22" s="12">
        <v>621</v>
      </c>
      <c r="BN22" s="12">
        <v>629.70000000000005</v>
      </c>
      <c r="BO22" s="12">
        <v>628.79999999999995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</row>
    <row r="23" spans="1:72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71</v>
      </c>
      <c r="E23" s="12">
        <f>IF(COUNT(N23:BT23)=0,"", COUNT(N23:BT23))</f>
        <v>17</v>
      </c>
      <c r="F23" s="12">
        <f t="shared" si="2"/>
        <v>5</v>
      </c>
      <c r="G23" s="71">
        <f>IFERROR(LARGE((N23:BT23),1),"")</f>
        <v>630.6</v>
      </c>
      <c r="H23" s="71">
        <f>IFERROR(LARGE((N23:BT23),2),"")</f>
        <v>630.29999999999995</v>
      </c>
      <c r="I23" s="71">
        <f>IFERROR(LARGE((N23:BT23),3),"")</f>
        <v>629.79999999999995</v>
      </c>
      <c r="J23" s="71">
        <f>IFERROR(LARGE((N23:BT23),4),"")</f>
        <v>629</v>
      </c>
      <c r="K23" s="71">
        <f>IFERROR(LARGE((N23:BT23),5),"")</f>
        <v>629</v>
      </c>
      <c r="L23" s="72">
        <f t="shared" si="3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626.70000000000005</v>
      </c>
      <c r="AA23" s="12">
        <v>624.9</v>
      </c>
      <c r="AB23" s="12">
        <v>627.29999999999995</v>
      </c>
      <c r="AC23" s="12">
        <v>628.4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626.1</v>
      </c>
      <c r="AR23" s="12" t="s">
        <v>12</v>
      </c>
      <c r="AS23" s="12" t="s">
        <v>12</v>
      </c>
      <c r="AT23" s="12">
        <v>629</v>
      </c>
      <c r="AU23" s="12">
        <v>630.6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>
        <v>627.5</v>
      </c>
      <c r="BB23" s="12" t="s">
        <v>12</v>
      </c>
      <c r="BC23" s="12">
        <v>629</v>
      </c>
      <c r="BD23" s="12">
        <v>626.20000000000005</v>
      </c>
      <c r="BE23" s="12" t="s">
        <v>12</v>
      </c>
      <c r="BF23" s="12" t="s">
        <v>12</v>
      </c>
      <c r="BG23" s="12" t="s">
        <v>12</v>
      </c>
      <c r="BH23" s="12">
        <v>628</v>
      </c>
      <c r="BI23" s="12" t="s">
        <v>12</v>
      </c>
      <c r="BJ23" s="12" t="s">
        <v>12</v>
      </c>
      <c r="BK23" s="12">
        <v>629.79999999999995</v>
      </c>
      <c r="BL23" s="12">
        <v>630.29999999999995</v>
      </c>
      <c r="BM23" s="12">
        <v>624.1</v>
      </c>
      <c r="BN23" s="12">
        <v>625.20000000000005</v>
      </c>
      <c r="BO23" s="12">
        <v>626.70000000000005</v>
      </c>
      <c r="BP23" s="12">
        <v>623.70000000000005</v>
      </c>
      <c r="BQ23" s="12" t="s">
        <v>12</v>
      </c>
      <c r="BR23" s="12" t="s">
        <v>12</v>
      </c>
      <c r="BS23" s="12" t="s">
        <v>12</v>
      </c>
      <c r="BT23" s="12" t="s">
        <v>12</v>
      </c>
    </row>
    <row r="24" spans="1:72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63</v>
      </c>
      <c r="E24" s="12">
        <f>IF(COUNT(N24:BT24)=0,"", COUNT(N24:BT24))</f>
        <v>14</v>
      </c>
      <c r="F24" s="12">
        <f t="shared" si="2"/>
        <v>5</v>
      </c>
      <c r="G24" s="71">
        <f>IFERROR(LARGE((N24:BT24),1),"")</f>
        <v>630.70000000000005</v>
      </c>
      <c r="H24" s="71">
        <f>IFERROR(LARGE((N24:BT24),2),"")</f>
        <v>629.6</v>
      </c>
      <c r="I24" s="71">
        <f>IFERROR(LARGE((N24:BT24),3),"")</f>
        <v>629.1</v>
      </c>
      <c r="J24" s="71">
        <f>IFERROR(LARGE((N24:BT24),4),"")</f>
        <v>627.9</v>
      </c>
      <c r="K24" s="71">
        <f>IFERROR(LARGE((N24:BT24),5),"")</f>
        <v>627.70000000000005</v>
      </c>
      <c r="L24" s="72">
        <f t="shared" si="3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624.5</v>
      </c>
      <c r="X24" s="12">
        <v>626.70000000000005</v>
      </c>
      <c r="Y24" s="12">
        <v>627.4</v>
      </c>
      <c r="Z24" s="12">
        <v>625.5</v>
      </c>
      <c r="AA24" s="12">
        <v>627.70000000000005</v>
      </c>
      <c r="AB24" s="12">
        <v>626.70000000000005</v>
      </c>
      <c r="AC24" s="12">
        <v>627.20000000000005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621.20000000000005</v>
      </c>
      <c r="AI24" s="12">
        <v>625.4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629.1</v>
      </c>
      <c r="BJ24" s="12" t="s">
        <v>12</v>
      </c>
      <c r="BK24" s="12">
        <v>630.70000000000005</v>
      </c>
      <c r="BL24" s="12">
        <v>627.9</v>
      </c>
      <c r="BM24" s="12">
        <v>626.6</v>
      </c>
      <c r="BN24" s="12">
        <v>629.6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</row>
    <row r="25" spans="1:72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76</v>
      </c>
      <c r="E25" s="12">
        <f>IF(COUNT(N25:BT25)=0,"", COUNT(N25:BT25))</f>
        <v>25</v>
      </c>
      <c r="F25" s="12">
        <f t="shared" si="2"/>
        <v>5</v>
      </c>
      <c r="G25" s="71">
        <f>IFERROR(LARGE((N25:BT25),1),"")</f>
        <v>623.1</v>
      </c>
      <c r="H25" s="71">
        <f>IFERROR(LARGE((N25:BT25),2),"")</f>
        <v>621.79999999999995</v>
      </c>
      <c r="I25" s="71">
        <f>IFERROR(LARGE((N25:BT25),3),"")</f>
        <v>621.6</v>
      </c>
      <c r="J25" s="71">
        <f>IFERROR(LARGE((N25:BT25),4),"")</f>
        <v>621.4</v>
      </c>
      <c r="K25" s="71">
        <f>IFERROR(LARGE((N25:BT25),5),"")</f>
        <v>621.29999999999995</v>
      </c>
      <c r="L25" s="72">
        <f t="shared" si="3"/>
        <v>621.83999999999992</v>
      </c>
      <c r="N25" s="12" t="s">
        <v>12</v>
      </c>
      <c r="O25" s="12" t="s">
        <v>12</v>
      </c>
      <c r="P25" s="12" t="s">
        <v>12</v>
      </c>
      <c r="Q25" s="12">
        <v>617</v>
      </c>
      <c r="R25" s="12">
        <v>614.9</v>
      </c>
      <c r="S25" s="12" t="s">
        <v>12</v>
      </c>
      <c r="T25" s="12">
        <v>621.29999999999995</v>
      </c>
      <c r="U25" s="12">
        <v>616.20000000000005</v>
      </c>
      <c r="V25" s="12" t="s">
        <v>12</v>
      </c>
      <c r="W25" s="12" t="s">
        <v>12</v>
      </c>
      <c r="X25" s="12" t="s">
        <v>12</v>
      </c>
      <c r="Y25" s="12" t="s">
        <v>12</v>
      </c>
      <c r="Z25" s="12">
        <v>621.1</v>
      </c>
      <c r="AA25" s="12" t="s">
        <v>12</v>
      </c>
      <c r="AB25" s="12">
        <v>621.6</v>
      </c>
      <c r="AC25" s="12">
        <v>621.20000000000005</v>
      </c>
      <c r="AD25" s="12" t="s">
        <v>12</v>
      </c>
      <c r="AE25" s="12" t="s">
        <v>12</v>
      </c>
      <c r="AF25" s="12">
        <v>618.79999999999995</v>
      </c>
      <c r="AG25" s="12">
        <v>620.70000000000005</v>
      </c>
      <c r="AH25" s="12" t="s">
        <v>12</v>
      </c>
      <c r="AI25" s="12" t="s">
        <v>12</v>
      </c>
      <c r="AJ25" s="12">
        <v>621.79999999999995</v>
      </c>
      <c r="AK25" s="12">
        <v>621.4</v>
      </c>
      <c r="AL25" s="12" t="s">
        <v>12</v>
      </c>
      <c r="AM25" s="12" t="s">
        <v>12</v>
      </c>
      <c r="AN25" s="12">
        <v>619.20000000000005</v>
      </c>
      <c r="AO25" s="12">
        <v>623.1</v>
      </c>
      <c r="AP25" s="12">
        <v>621.1</v>
      </c>
      <c r="AQ25" s="12" t="s">
        <v>12</v>
      </c>
      <c r="AR25" s="12">
        <v>614.1</v>
      </c>
      <c r="AS25" s="12" t="s">
        <v>12</v>
      </c>
      <c r="AT25" s="12">
        <v>615.20000000000005</v>
      </c>
      <c r="AU25" s="12" t="s">
        <v>12</v>
      </c>
      <c r="AV25" s="12" t="s">
        <v>12</v>
      </c>
      <c r="AW25" s="12" t="s">
        <v>12</v>
      </c>
      <c r="AX25" s="12">
        <v>616.6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>
        <v>616.4</v>
      </c>
      <c r="BD25" s="12">
        <v>616.9</v>
      </c>
      <c r="BE25" s="12" t="s">
        <v>12</v>
      </c>
      <c r="BF25" s="12" t="s">
        <v>12</v>
      </c>
      <c r="BG25" s="12" t="s">
        <v>12</v>
      </c>
      <c r="BH25" s="12">
        <v>620.70000000000005</v>
      </c>
      <c r="BI25" s="12" t="s">
        <v>12</v>
      </c>
      <c r="BJ25" s="12" t="s">
        <v>12</v>
      </c>
      <c r="BK25" s="12">
        <v>619.1</v>
      </c>
      <c r="BL25" s="12">
        <v>620.1</v>
      </c>
      <c r="BM25" s="12">
        <v>616.29999999999995</v>
      </c>
      <c r="BN25" s="12">
        <v>616.9</v>
      </c>
      <c r="BO25" s="12">
        <v>616.4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</row>
    <row r="26" spans="1:72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74</v>
      </c>
      <c r="E26" s="12">
        <f>IF(COUNT(N26:BT26)=0,"", COUNT(N26:BT26))</f>
        <v>4</v>
      </c>
      <c r="F26" s="12">
        <f t="shared" si="2"/>
        <v>4</v>
      </c>
      <c r="G26" s="71">
        <f>IFERROR(LARGE((N26:BT26),1),"")</f>
        <v>625.20000000000005</v>
      </c>
      <c r="H26" s="71">
        <f>IFERROR(LARGE((N26:BT26),2),"")</f>
        <v>625.20000000000005</v>
      </c>
      <c r="I26" s="71">
        <f>IFERROR(LARGE((N26:BT26),3),"")</f>
        <v>622.29999999999995</v>
      </c>
      <c r="J26" s="71">
        <f>IFERROR(LARGE((N26:BT26),4),"")</f>
        <v>621.6</v>
      </c>
      <c r="K26" s="71" t="str">
        <f>IFERROR(LARGE((N26:BT26),5),"")</f>
        <v/>
      </c>
      <c r="L26" s="72">
        <f t="shared" si="3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625.20000000000005</v>
      </c>
      <c r="Y26" s="12" t="s">
        <v>12</v>
      </c>
      <c r="Z26" s="12" t="s">
        <v>12</v>
      </c>
      <c r="AA26" s="12" t="s">
        <v>12</v>
      </c>
      <c r="AB26" s="12">
        <v>621.6</v>
      </c>
      <c r="AC26" s="12">
        <v>625.20000000000005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622.29999999999995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</row>
    <row r="27" spans="1:72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68</v>
      </c>
      <c r="E27" s="12">
        <f>IF(COUNT(N27:BT27)=0,"", COUNT(N27:BT27))</f>
        <v>11</v>
      </c>
      <c r="F27" s="12">
        <f t="shared" si="2"/>
        <v>5</v>
      </c>
      <c r="G27" s="71">
        <f>IFERROR(LARGE((N27:BT27),1),"")</f>
        <v>632.9</v>
      </c>
      <c r="H27" s="71">
        <f>IFERROR(LARGE((N27:BT27),2),"")</f>
        <v>632.20000000000005</v>
      </c>
      <c r="I27" s="71">
        <f>IFERROR(LARGE((N27:BT27),3),"")</f>
        <v>632</v>
      </c>
      <c r="J27" s="71">
        <f>IFERROR(LARGE((N27:BT27),4),"")</f>
        <v>629.9</v>
      </c>
      <c r="K27" s="71">
        <f>IFERROR(LARGE((N27:BT27),5),"")</f>
        <v>629.79999999999995</v>
      </c>
      <c r="L27" s="72">
        <f t="shared" si="3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629.79999999999995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626</v>
      </c>
      <c r="AC27" s="12">
        <v>629.9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628.9</v>
      </c>
      <c r="AR27" s="12" t="s">
        <v>12</v>
      </c>
      <c r="AS27" s="12" t="s">
        <v>12</v>
      </c>
      <c r="AT27" s="12">
        <v>625.29999999999995</v>
      </c>
      <c r="AU27" s="12">
        <v>632.9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>
        <v>632.20000000000005</v>
      </c>
      <c r="BD27" s="12">
        <v>625.1</v>
      </c>
      <c r="BE27" s="12" t="s">
        <v>12</v>
      </c>
      <c r="BF27" s="12" t="s">
        <v>12</v>
      </c>
      <c r="BG27" s="12" t="s">
        <v>12</v>
      </c>
      <c r="BH27" s="12">
        <v>632</v>
      </c>
      <c r="BI27" s="12" t="s">
        <v>12</v>
      </c>
      <c r="BJ27" s="12">
        <v>629.6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626.29999999999995</v>
      </c>
      <c r="BQ27" s="12" t="s">
        <v>12</v>
      </c>
      <c r="BR27" s="12" t="s">
        <v>12</v>
      </c>
      <c r="BS27" s="12" t="s">
        <v>12</v>
      </c>
      <c r="BT27" s="12" t="s">
        <v>12</v>
      </c>
    </row>
    <row r="28" spans="1:72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156</v>
      </c>
      <c r="E28" s="12">
        <f>IF(COUNT(N28:BT28)=0,"", COUNT(N28:BT28))</f>
        <v>5</v>
      </c>
      <c r="F28" s="12">
        <f t="shared" si="2"/>
        <v>5</v>
      </c>
      <c r="G28" s="71">
        <f>IFERROR(LARGE((N28:BT28),1),"")</f>
        <v>627.4</v>
      </c>
      <c r="H28" s="71">
        <f>IFERROR(LARGE((N28:BT28),2),"")</f>
        <v>625.9</v>
      </c>
      <c r="I28" s="71">
        <f>IFERROR(LARGE((N28:BT28),3),"")</f>
        <v>622.79999999999995</v>
      </c>
      <c r="J28" s="71">
        <f>IFERROR(LARGE((N28:BT28),4),"")</f>
        <v>619.70000000000005</v>
      </c>
      <c r="K28" s="71">
        <f>IFERROR(LARGE((N28:BT28),5),"")</f>
        <v>619.5</v>
      </c>
      <c r="L28" s="72">
        <f t="shared" si="3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625.9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622.79999999999995</v>
      </c>
      <c r="BL28" s="12">
        <v>627.4</v>
      </c>
      <c r="BM28" s="12">
        <v>619.70000000000005</v>
      </c>
      <c r="BN28" s="12">
        <v>619.5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</row>
    <row r="29" spans="1:72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61</v>
      </c>
      <c r="E29" s="12">
        <f>IF(COUNT(N29:BT29)=0,"", COUNT(N29:BT29))</f>
        <v>8</v>
      </c>
      <c r="F29" s="12">
        <f t="shared" si="2"/>
        <v>5</v>
      </c>
      <c r="G29" s="71">
        <f>IFERROR(LARGE((N29:BT29),1),"")</f>
        <v>631.20000000000005</v>
      </c>
      <c r="H29" s="71">
        <f>IFERROR(LARGE((N29:BT29),2),"")</f>
        <v>630.4</v>
      </c>
      <c r="I29" s="71">
        <f>IFERROR(LARGE((N29:BT29),3),"")</f>
        <v>629.20000000000005</v>
      </c>
      <c r="J29" s="71">
        <f>IFERROR(LARGE((N29:BT29),4),"")</f>
        <v>628.70000000000005</v>
      </c>
      <c r="K29" s="71">
        <f>IFERROR(LARGE((N29:BT29),5),"")</f>
        <v>628.29999999999995</v>
      </c>
      <c r="L29" s="72">
        <f t="shared" si="3"/>
        <v>629.56000000000006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>
        <v>631.20000000000005</v>
      </c>
      <c r="AC29" s="12">
        <v>629.20000000000005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627.79999999999995</v>
      </c>
      <c r="AI29" s="12">
        <v>624.79999999999995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630.4</v>
      </c>
      <c r="BK29" s="12" t="s">
        <v>12</v>
      </c>
      <c r="BL29" s="12" t="s">
        <v>12</v>
      </c>
      <c r="BM29" s="12">
        <v>628.70000000000005</v>
      </c>
      <c r="BN29" s="12">
        <v>627.1</v>
      </c>
      <c r="BO29" s="12" t="s">
        <v>12</v>
      </c>
      <c r="BP29" s="12" t="s">
        <v>12</v>
      </c>
      <c r="BQ29" s="12">
        <v>628.29999999999995</v>
      </c>
      <c r="BR29" s="12" t="s">
        <v>12</v>
      </c>
      <c r="BS29" s="12" t="s">
        <v>12</v>
      </c>
      <c r="BT29" s="12" t="s">
        <v>12</v>
      </c>
    </row>
    <row r="30" spans="1:72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66</v>
      </c>
      <c r="E30" s="12">
        <f>IF(COUNT(N30:BT30)=0,"", COUNT(N30:BT30))</f>
        <v>8</v>
      </c>
      <c r="F30" s="12">
        <f t="shared" si="2"/>
        <v>5</v>
      </c>
      <c r="G30" s="71">
        <f>IFERROR(LARGE((N30:BT30),1),"")</f>
        <v>626.5</v>
      </c>
      <c r="H30" s="71">
        <f>IFERROR(LARGE((N30:BT30),2),"")</f>
        <v>621.79999999999995</v>
      </c>
      <c r="I30" s="71">
        <f>IFERROR(LARGE((N30:BT30),3),"")</f>
        <v>620.9</v>
      </c>
      <c r="J30" s="71">
        <f>IFERROR(LARGE((N30:BT30),4),"")</f>
        <v>619.79999999999995</v>
      </c>
      <c r="K30" s="71">
        <f>IFERROR(LARGE((N30:BT30),5),"")</f>
        <v>616</v>
      </c>
      <c r="L30" s="72">
        <f t="shared" si="3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>
        <v>626.5</v>
      </c>
      <c r="AA30" s="12">
        <v>614.70000000000005</v>
      </c>
      <c r="AB30" s="12">
        <v>621.79999999999995</v>
      </c>
      <c r="AC30" s="12">
        <v>620.9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>
        <v>616</v>
      </c>
      <c r="AU30" s="12">
        <v>619.79999999999995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>
        <v>606.4</v>
      </c>
      <c r="BL30" s="12">
        <v>614.4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</row>
    <row r="31" spans="1:72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77</v>
      </c>
      <c r="E31" s="12">
        <f>IF(COUNT(N31:BT31)=0,"", COUNT(N31:BT31))</f>
        <v>6</v>
      </c>
      <c r="F31" s="12">
        <f t="shared" si="2"/>
        <v>5</v>
      </c>
      <c r="G31" s="71">
        <f>IFERROR(LARGE((N31:BT31),1),"")</f>
        <v>627.4</v>
      </c>
      <c r="H31" s="71">
        <f>IFERROR(LARGE((N31:BT31),2),"")</f>
        <v>622.4</v>
      </c>
      <c r="I31" s="71">
        <f>IFERROR(LARGE((N31:BT31),3),"")</f>
        <v>621.5</v>
      </c>
      <c r="J31" s="71">
        <f>IFERROR(LARGE((N31:BT31),4),"")</f>
        <v>620.79999999999995</v>
      </c>
      <c r="K31" s="71">
        <f>IFERROR(LARGE((N31:BT31),5),"")</f>
        <v>620</v>
      </c>
      <c r="L31" s="72">
        <f t="shared" si="3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627.4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620</v>
      </c>
      <c r="AA31" s="12" t="s">
        <v>12</v>
      </c>
      <c r="AB31" s="12">
        <v>622.4</v>
      </c>
      <c r="AC31" s="12">
        <v>621.5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620.79999999999995</v>
      </c>
      <c r="AI31" s="12">
        <v>616.6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</row>
    <row r="32" spans="1:72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60</v>
      </c>
      <c r="E32" s="12">
        <f>IF(COUNT(N32:BT32)=0,"", COUNT(N32:BT32))</f>
        <v>19</v>
      </c>
      <c r="F32" s="12">
        <f t="shared" si="2"/>
        <v>5</v>
      </c>
      <c r="G32" s="71">
        <f>IFERROR(LARGE((N32:BT32),1),"")</f>
        <v>633.70000000000005</v>
      </c>
      <c r="H32" s="71">
        <f>IFERROR(LARGE((N32:BT32),2),"")</f>
        <v>630.9</v>
      </c>
      <c r="I32" s="71">
        <f>IFERROR(LARGE((N32:BT32),3),"")</f>
        <v>630.5</v>
      </c>
      <c r="J32" s="71">
        <f>IFERROR(LARGE((N32:BT32),4),"")</f>
        <v>629</v>
      </c>
      <c r="K32" s="71">
        <f>IFERROR(LARGE((N32:BT32),5),"")</f>
        <v>629</v>
      </c>
      <c r="L32" s="72">
        <f t="shared" si="3"/>
        <v>630.62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622.6</v>
      </c>
      <c r="X32" s="12">
        <v>624.4</v>
      </c>
      <c r="Y32" s="12" t="s">
        <v>12</v>
      </c>
      <c r="Z32" s="12">
        <v>629</v>
      </c>
      <c r="AA32" s="12">
        <v>622.1</v>
      </c>
      <c r="AB32" s="12">
        <v>622.29999999999995</v>
      </c>
      <c r="AC32" s="12">
        <v>626.5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624.29999999999995</v>
      </c>
      <c r="AL32" s="12">
        <v>621.70000000000005</v>
      </c>
      <c r="AM32" s="12">
        <v>624.5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>
        <v>623.5</v>
      </c>
      <c r="AU32" s="12">
        <v>627.20000000000005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>
        <v>630.9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>
        <v>630.5</v>
      </c>
      <c r="BJ32" s="12" t="s">
        <v>12</v>
      </c>
      <c r="BK32" s="12">
        <v>626.5</v>
      </c>
      <c r="BL32" s="12">
        <v>627.1</v>
      </c>
      <c r="BM32" s="12">
        <v>629</v>
      </c>
      <c r="BN32" s="12">
        <v>625</v>
      </c>
      <c r="BO32" s="12" t="s">
        <v>12</v>
      </c>
      <c r="BP32" s="12" t="s">
        <v>12</v>
      </c>
      <c r="BQ32" s="12">
        <v>633.70000000000005</v>
      </c>
      <c r="BR32" s="12" t="s">
        <v>12</v>
      </c>
      <c r="BS32" s="12" t="s">
        <v>12</v>
      </c>
      <c r="BT32" s="12" t="s">
        <v>12</v>
      </c>
    </row>
    <row r="33" spans="1:72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72</v>
      </c>
      <c r="E33" s="12">
        <f>IF(COUNT(N33:BT33)=0,"", COUNT(N33:BT33))</f>
        <v>18</v>
      </c>
      <c r="F33" s="12">
        <f t="shared" si="2"/>
        <v>5</v>
      </c>
      <c r="G33" s="71">
        <f>IFERROR(LARGE((N33:BT33),1),"")</f>
        <v>627.79999999999995</v>
      </c>
      <c r="H33" s="71">
        <f>IFERROR(LARGE((N33:BT33),2),"")</f>
        <v>626</v>
      </c>
      <c r="I33" s="71">
        <f>IFERROR(LARGE((N33:BT33),3),"")</f>
        <v>625.1</v>
      </c>
      <c r="J33" s="71">
        <f>IFERROR(LARGE((N33:BT33),4),"")</f>
        <v>624.9</v>
      </c>
      <c r="K33" s="71">
        <f>IFERROR(LARGE((N33:BT33),5),"")</f>
        <v>624.79999999999995</v>
      </c>
      <c r="L33" s="72">
        <f t="shared" si="3"/>
        <v>625.72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621.9</v>
      </c>
      <c r="S33" s="12" t="s">
        <v>12</v>
      </c>
      <c r="T33" s="12">
        <v>621.9</v>
      </c>
      <c r="U33" s="12" t="s">
        <v>12</v>
      </c>
      <c r="V33" s="12" t="s">
        <v>12</v>
      </c>
      <c r="W33" s="12">
        <v>621.1</v>
      </c>
      <c r="X33" s="12">
        <v>618.70000000000005</v>
      </c>
      <c r="Y33" s="12" t="s">
        <v>12</v>
      </c>
      <c r="Z33" s="12" t="s">
        <v>12</v>
      </c>
      <c r="AA33" s="12" t="s">
        <v>12</v>
      </c>
      <c r="AB33" s="12">
        <v>624.1</v>
      </c>
      <c r="AC33" s="12">
        <v>623.20000000000005</v>
      </c>
      <c r="AD33" s="12" t="s">
        <v>12</v>
      </c>
      <c r="AE33" s="12" t="s">
        <v>12</v>
      </c>
      <c r="AF33" s="12">
        <v>622.20000000000005</v>
      </c>
      <c r="AG33" s="12">
        <v>619.5</v>
      </c>
      <c r="AH33" s="12" t="s">
        <v>12</v>
      </c>
      <c r="AI33" s="12" t="s">
        <v>12</v>
      </c>
      <c r="AJ33" s="12">
        <v>626</v>
      </c>
      <c r="AK33" s="12">
        <v>620.70000000000005</v>
      </c>
      <c r="AL33" s="12" t="s">
        <v>12</v>
      </c>
      <c r="AM33" s="12" t="s">
        <v>12</v>
      </c>
      <c r="AN33" s="12">
        <v>627.79999999999995</v>
      </c>
      <c r="AO33" s="12">
        <v>624.9</v>
      </c>
      <c r="AP33" s="12">
        <v>616.9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>
        <v>624.79999999999995</v>
      </c>
      <c r="BD33" s="12">
        <v>625.1</v>
      </c>
      <c r="BE33" s="12" t="s">
        <v>12</v>
      </c>
      <c r="BF33" s="12" t="s">
        <v>12</v>
      </c>
      <c r="BG33" s="12" t="s">
        <v>12</v>
      </c>
      <c r="BH33" s="12">
        <v>616</v>
      </c>
      <c r="BI33" s="12" t="s">
        <v>12</v>
      </c>
      <c r="BJ33" s="12" t="s">
        <v>12</v>
      </c>
      <c r="BK33" s="12">
        <v>624.29999999999995</v>
      </c>
      <c r="BL33" s="12">
        <v>624.6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</row>
    <row r="34" spans="1:72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75</v>
      </c>
      <c r="E34" s="12">
        <f>IF(COUNT(N34:BT34)=0,"", COUNT(N34:BT34))</f>
        <v>14</v>
      </c>
      <c r="F34" s="12">
        <f t="shared" si="2"/>
        <v>5</v>
      </c>
      <c r="G34" s="71">
        <f>IFERROR(LARGE((N34:BT34),1),"")</f>
        <v>626.79999999999995</v>
      </c>
      <c r="H34" s="71">
        <f>IFERROR(LARGE((N34:BT34),2),"")</f>
        <v>626.5</v>
      </c>
      <c r="I34" s="71">
        <f>IFERROR(LARGE((N34:BT34),3),"")</f>
        <v>625.9</v>
      </c>
      <c r="J34" s="71">
        <f>IFERROR(LARGE((N34:BT34),4),"")</f>
        <v>624.79999999999995</v>
      </c>
      <c r="K34" s="71">
        <f>IFERROR(LARGE((N34:BT34),5),"")</f>
        <v>624.6</v>
      </c>
      <c r="L34" s="72">
        <f t="shared" si="3"/>
        <v>625.72</v>
      </c>
      <c r="N34" s="12" t="s">
        <v>12</v>
      </c>
      <c r="O34" s="12" t="s">
        <v>12</v>
      </c>
      <c r="P34" s="12" t="s">
        <v>12</v>
      </c>
      <c r="Q34" s="12">
        <v>622.29999999999995</v>
      </c>
      <c r="R34" s="12" t="s">
        <v>12</v>
      </c>
      <c r="S34" s="12" t="s">
        <v>12</v>
      </c>
      <c r="T34" s="12">
        <v>625.9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>
        <v>624</v>
      </c>
      <c r="AA34" s="12">
        <v>626.79999999999995</v>
      </c>
      <c r="AB34" s="12">
        <v>624.79999999999995</v>
      </c>
      <c r="AC34" s="12">
        <v>624.6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>
        <v>626.5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>
        <v>622.4</v>
      </c>
      <c r="BB34" s="12" t="s">
        <v>12</v>
      </c>
      <c r="BC34" s="12">
        <v>623.5</v>
      </c>
      <c r="BD34" s="12">
        <v>623.29999999999995</v>
      </c>
      <c r="BE34" s="12" t="s">
        <v>12</v>
      </c>
      <c r="BF34" s="12" t="s">
        <v>12</v>
      </c>
      <c r="BG34" s="12" t="s">
        <v>12</v>
      </c>
      <c r="BH34" s="12">
        <v>618.29999999999995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>
        <v>617.29999999999995</v>
      </c>
      <c r="BN34" s="12">
        <v>616.20000000000005</v>
      </c>
      <c r="BO34" s="12">
        <v>620.6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</row>
    <row r="35" spans="1:72" x14ac:dyDescent="0.35">
      <c r="C35" s="12">
        <v>24</v>
      </c>
      <c r="E35" s="12" t="str">
        <f>IF(COUNT(N35:BT35)=0,"", COUNT(N35:BT35))</f>
        <v/>
      </c>
      <c r="F35" s="12" t="str">
        <f t="shared" ref="F35:F38" si="4">_xlfn.IFS(E35="","",E35=1,1,E35=2,2,E35=3,3,E35=4,4,E35=5,5,E35&gt;5,5)</f>
        <v/>
      </c>
      <c r="G35" s="71" t="str">
        <f>IFERROR(LARGE((N35:BT35),1),"")</f>
        <v/>
      </c>
      <c r="H35" s="71" t="str">
        <f>IFERROR(LARGE((N35:BT35),2),"")</f>
        <v/>
      </c>
      <c r="I35" s="71" t="str">
        <f>IFERROR(LARGE((N35:BT35),3),"")</f>
        <v/>
      </c>
      <c r="J35" s="71" t="str">
        <f>IFERROR(LARGE((N35:BT35),4),"")</f>
        <v/>
      </c>
      <c r="K35" s="71" t="str">
        <f>IFERROR(LARGE((N35:BT35),5),"")</f>
        <v/>
      </c>
      <c r="L35" s="72" t="str">
        <f t="shared" ref="L35:L38" si="5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</row>
    <row r="36" spans="1:72" x14ac:dyDescent="0.35">
      <c r="C36" s="12">
        <v>25</v>
      </c>
      <c r="E36" s="12" t="str">
        <f>IF(COUNT(N36:BT36)=0,"", COUNT(N36:BT36))</f>
        <v/>
      </c>
      <c r="F36" s="12" t="str">
        <f t="shared" si="4"/>
        <v/>
      </c>
      <c r="G36" s="71" t="str">
        <f>IFERROR(LARGE((N36:BT36),1),"")</f>
        <v/>
      </c>
      <c r="H36" s="71" t="str">
        <f>IFERROR(LARGE((N36:BT36),2),"")</f>
        <v/>
      </c>
      <c r="I36" s="71" t="str">
        <f>IFERROR(LARGE((N36:BT36),3),"")</f>
        <v/>
      </c>
      <c r="J36" s="71" t="str">
        <f>IFERROR(LARGE((N36:BT36),4),"")</f>
        <v/>
      </c>
      <c r="K36" s="71" t="str">
        <f>IFERROR(LARGE((N36:BT36),5),"")</f>
        <v/>
      </c>
      <c r="L36" s="72" t="str">
        <f t="shared" si="5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</row>
    <row r="37" spans="1:72" x14ac:dyDescent="0.35">
      <c r="C37" s="12">
        <v>26</v>
      </c>
      <c r="E37" s="12" t="str">
        <f>IF(COUNT(N37:BT37)=0,"", COUNT(N37:BT37))</f>
        <v/>
      </c>
      <c r="F37" s="12" t="str">
        <f t="shared" si="4"/>
        <v/>
      </c>
      <c r="G37" s="71" t="str">
        <f>IFERROR(LARGE((N37:BT37),1),"")</f>
        <v/>
      </c>
      <c r="H37" s="71" t="str">
        <f>IFERROR(LARGE((N37:BT37),2),"")</f>
        <v/>
      </c>
      <c r="I37" s="71" t="str">
        <f>IFERROR(LARGE((N37:BT37),3),"")</f>
        <v/>
      </c>
      <c r="J37" s="71" t="str">
        <f>IFERROR(LARGE((N37:BT37),4),"")</f>
        <v/>
      </c>
      <c r="K37" s="71" t="str">
        <f>IFERROR(LARGE((N37:BT37),5),"")</f>
        <v/>
      </c>
      <c r="L37" s="72" t="str">
        <f t="shared" si="5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</row>
    <row r="38" spans="1:72" x14ac:dyDescent="0.35">
      <c r="C38" s="12">
        <v>27</v>
      </c>
      <c r="E38" s="12" t="str">
        <f>IF(COUNT(N38:BT38)=0,"", COUNT(N38:BT38))</f>
        <v/>
      </c>
      <c r="F38" s="12" t="str">
        <f t="shared" si="4"/>
        <v/>
      </c>
      <c r="G38" s="71" t="str">
        <f>IFERROR(LARGE((N38:BT38),1),"")</f>
        <v/>
      </c>
      <c r="H38" s="71" t="str">
        <f>IFERROR(LARGE((N38:BT38),2),"")</f>
        <v/>
      </c>
      <c r="I38" s="71" t="str">
        <f>IFERROR(LARGE((N38:BT38),3),"")</f>
        <v/>
      </c>
      <c r="J38" s="71" t="str">
        <f>IFERROR(LARGE((N38:BT38),4),"")</f>
        <v/>
      </c>
      <c r="K38" s="71" t="str">
        <f>IFERROR(LARGE((N38:BT38),5),"")</f>
        <v/>
      </c>
      <c r="L38" s="72" t="str">
        <f t="shared" si="5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</row>
    <row r="39" spans="1:72" x14ac:dyDescent="0.35">
      <c r="A39" t="str">
        <f t="shared" ref="A39:A49" si="6">IF(D39="","",(RIGHT(D39,LEN(D39)-SEARCH(" ",D39,1))))</f>
        <v/>
      </c>
      <c r="B39" t="str">
        <f t="shared" ref="B39:B49" si="7">IF(D39="","",(LEFT(D39,SEARCH(" ",D39,1))))</f>
        <v/>
      </c>
      <c r="C39" s="12">
        <v>28</v>
      </c>
      <c r="E39" s="12" t="str">
        <f>IF(COUNT(N39:BT39)=0,"", COUNT(N39:BT39))</f>
        <v/>
      </c>
      <c r="F39" s="12" t="str">
        <f t="shared" ref="F39:F49" si="8">_xlfn.IFS(E39="","",E39=1,1,E39=2,2,E39=3,3,E39=4,4,E39=5,5,E39&gt;5,5)</f>
        <v/>
      </c>
      <c r="G39" s="71" t="str">
        <f>IFERROR(LARGE((N39:BT39),1),"")</f>
        <v/>
      </c>
      <c r="H39" s="71" t="str">
        <f>IFERROR(LARGE((N39:BT39),2),"")</f>
        <v/>
      </c>
      <c r="I39" s="71" t="str">
        <f>IFERROR(LARGE((N39:BT39),3),"")</f>
        <v/>
      </c>
      <c r="J39" s="71" t="str">
        <f>IFERROR(LARGE((N39:BT39),4),"")</f>
        <v/>
      </c>
      <c r="K39" s="71" t="str">
        <f>IFERROR(LARGE((N39:BT39),5),"")</f>
        <v/>
      </c>
      <c r="L39" s="72" t="str">
        <f t="shared" ref="L39:L49" si="9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</row>
    <row r="40" spans="1:72" x14ac:dyDescent="0.35">
      <c r="A40" t="str">
        <f t="shared" si="6"/>
        <v/>
      </c>
      <c r="B40" t="str">
        <f t="shared" si="7"/>
        <v/>
      </c>
      <c r="C40" s="12">
        <v>29</v>
      </c>
      <c r="E40" s="12" t="str">
        <f>IF(COUNT(N40:BT40)=0,"", COUNT(N40:BT40))</f>
        <v/>
      </c>
      <c r="F40" s="12" t="str">
        <f t="shared" si="8"/>
        <v/>
      </c>
      <c r="G40" s="71" t="str">
        <f>IFERROR(LARGE((N40:BT40),1),"")</f>
        <v/>
      </c>
      <c r="H40" s="71" t="str">
        <f>IFERROR(LARGE((N40:BT40),2),"")</f>
        <v/>
      </c>
      <c r="I40" s="71" t="str">
        <f>IFERROR(LARGE((N40:BT40),3),"")</f>
        <v/>
      </c>
      <c r="J40" s="71" t="str">
        <f>IFERROR(LARGE((N40:BT40),4),"")</f>
        <v/>
      </c>
      <c r="K40" s="71" t="str">
        <f>IFERROR(LARGE((N40:BT40),5),"")</f>
        <v/>
      </c>
      <c r="L40" s="72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</row>
    <row r="41" spans="1:72" x14ac:dyDescent="0.35">
      <c r="A41" t="str">
        <f t="shared" si="6"/>
        <v/>
      </c>
      <c r="B41" t="str">
        <f t="shared" si="7"/>
        <v/>
      </c>
      <c r="C41" s="12">
        <v>30</v>
      </c>
      <c r="E41" s="12" t="str">
        <f>IF(COUNT(N41:BT41)=0,"", COUNT(N41:BT41))</f>
        <v/>
      </c>
      <c r="F41" s="12" t="str">
        <f t="shared" si="8"/>
        <v/>
      </c>
      <c r="G41" s="71" t="str">
        <f>IFERROR(LARGE((N41:BT41),1),"")</f>
        <v/>
      </c>
      <c r="H41" s="71" t="str">
        <f>IFERROR(LARGE((N41:BT41),2),"")</f>
        <v/>
      </c>
      <c r="I41" s="71" t="str">
        <f>IFERROR(LARGE((N41:BT41),3),"")</f>
        <v/>
      </c>
      <c r="J41" s="71" t="str">
        <f>IFERROR(LARGE((N41:BT41),4),"")</f>
        <v/>
      </c>
      <c r="K41" s="71" t="str">
        <f>IFERROR(LARGE((N41:BT41),5),"")</f>
        <v/>
      </c>
      <c r="L41" s="72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</row>
    <row r="42" spans="1:72" x14ac:dyDescent="0.35">
      <c r="A42" t="str">
        <f t="shared" si="6"/>
        <v/>
      </c>
      <c r="B42" t="str">
        <f t="shared" si="7"/>
        <v/>
      </c>
      <c r="C42" s="12">
        <v>31</v>
      </c>
      <c r="E42" s="12" t="str">
        <f>IF(COUNT(N42:BT42)=0,"", COUNT(N42:BT42))</f>
        <v/>
      </c>
      <c r="F42" s="12" t="str">
        <f t="shared" si="8"/>
        <v/>
      </c>
      <c r="G42" s="71" t="str">
        <f>IFERROR(LARGE((N42:BT42),1),"")</f>
        <v/>
      </c>
      <c r="H42" s="71" t="str">
        <f>IFERROR(LARGE((N42:BT42),2),"")</f>
        <v/>
      </c>
      <c r="I42" s="71" t="str">
        <f>IFERROR(LARGE((N42:BT42),3),"")</f>
        <v/>
      </c>
      <c r="J42" s="71" t="str">
        <f>IFERROR(LARGE((N42:BT42),4),"")</f>
        <v/>
      </c>
      <c r="K42" s="71" t="str">
        <f>IFERROR(LARGE((N42:BT42),5),"")</f>
        <v/>
      </c>
      <c r="L42" s="7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</row>
    <row r="43" spans="1:72" x14ac:dyDescent="0.35">
      <c r="A43" t="str">
        <f t="shared" si="6"/>
        <v/>
      </c>
      <c r="B43" t="str">
        <f t="shared" si="7"/>
        <v/>
      </c>
      <c r="C43" s="12">
        <v>32</v>
      </c>
      <c r="E43" s="12" t="str">
        <f>IF(COUNT(N43:BT43)=0,"", COUNT(N43:BT43))</f>
        <v/>
      </c>
      <c r="F43" s="12" t="str">
        <f t="shared" si="8"/>
        <v/>
      </c>
      <c r="G43" s="71" t="str">
        <f>IFERROR(LARGE((N43:BT43),1),"")</f>
        <v/>
      </c>
      <c r="H43" s="71" t="str">
        <f>IFERROR(LARGE((N43:BT43),2),"")</f>
        <v/>
      </c>
      <c r="I43" s="71" t="str">
        <f>IFERROR(LARGE((N43:BT43),3),"")</f>
        <v/>
      </c>
      <c r="J43" s="71" t="str">
        <f>IFERROR(LARGE((N43:BT43),4),"")</f>
        <v/>
      </c>
      <c r="K43" s="71" t="str">
        <f>IFERROR(LARGE((N43:BT43),5),"")</f>
        <v/>
      </c>
      <c r="L43" s="72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</row>
    <row r="44" spans="1:72" x14ac:dyDescent="0.35">
      <c r="A44" t="str">
        <f t="shared" si="6"/>
        <v/>
      </c>
      <c r="B44" t="str">
        <f t="shared" si="7"/>
        <v/>
      </c>
      <c r="C44" s="12">
        <v>33</v>
      </c>
      <c r="E44" s="12" t="str">
        <f>IF(COUNT(N44:BT44)=0,"", COUNT(N44:BT44))</f>
        <v/>
      </c>
      <c r="F44" s="12" t="str">
        <f t="shared" si="8"/>
        <v/>
      </c>
      <c r="G44" s="71" t="str">
        <f>IFERROR(LARGE((N44:BT44),1),"")</f>
        <v/>
      </c>
      <c r="H44" s="71" t="str">
        <f>IFERROR(LARGE((N44:BT44),2),"")</f>
        <v/>
      </c>
      <c r="I44" s="71" t="str">
        <f>IFERROR(LARGE((N44:BT44),3),"")</f>
        <v/>
      </c>
      <c r="J44" s="71" t="str">
        <f>IFERROR(LARGE((N44:BT44),4),"")</f>
        <v/>
      </c>
      <c r="K44" s="71" t="str">
        <f>IFERROR(LARGE((N44:BT44),5),"")</f>
        <v/>
      </c>
      <c r="L44" s="72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</row>
    <row r="45" spans="1:72" x14ac:dyDescent="0.35">
      <c r="A45" t="str">
        <f t="shared" si="6"/>
        <v/>
      </c>
      <c r="B45" t="str">
        <f t="shared" si="7"/>
        <v/>
      </c>
      <c r="C45" s="12">
        <v>34</v>
      </c>
      <c r="E45" s="12" t="str">
        <f>IF(COUNT(N45:BT45)=0,"", COUNT(N45:BT45))</f>
        <v/>
      </c>
      <c r="F45" s="12" t="str">
        <f t="shared" si="8"/>
        <v/>
      </c>
      <c r="G45" s="71" t="str">
        <f>IFERROR(LARGE((N45:BT45),1),"")</f>
        <v/>
      </c>
      <c r="H45" s="71" t="str">
        <f>IFERROR(LARGE((N45:BT45),2),"")</f>
        <v/>
      </c>
      <c r="I45" s="71" t="str">
        <f>IFERROR(LARGE((N45:BT45),3),"")</f>
        <v/>
      </c>
      <c r="J45" s="71" t="str">
        <f>IFERROR(LARGE((N45:BT45),4),"")</f>
        <v/>
      </c>
      <c r="K45" s="71" t="str">
        <f>IFERROR(LARGE((N45:BT45),5),"")</f>
        <v/>
      </c>
      <c r="L45" s="72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</row>
    <row r="46" spans="1:72" x14ac:dyDescent="0.35">
      <c r="A46" t="str">
        <f t="shared" si="6"/>
        <v/>
      </c>
      <c r="B46" t="str">
        <f t="shared" si="7"/>
        <v/>
      </c>
      <c r="C46" s="12">
        <v>35</v>
      </c>
      <c r="E46" s="12" t="str">
        <f>IF(COUNT(N46:BT46)=0,"", COUNT(N46:BT46))</f>
        <v/>
      </c>
      <c r="F46" s="12" t="str">
        <f t="shared" si="8"/>
        <v/>
      </c>
      <c r="G46" s="71" t="str">
        <f>IFERROR(LARGE((N46:BT46),1),"")</f>
        <v/>
      </c>
      <c r="H46" s="71" t="str">
        <f>IFERROR(LARGE((N46:BT46),2),"")</f>
        <v/>
      </c>
      <c r="I46" s="71" t="str">
        <f>IFERROR(LARGE((N46:BT46),3),"")</f>
        <v/>
      </c>
      <c r="J46" s="71" t="str">
        <f>IFERROR(LARGE((N46:BT46),4),"")</f>
        <v/>
      </c>
      <c r="K46" s="71" t="str">
        <f>IFERROR(LARGE((N46:BT46),5),"")</f>
        <v/>
      </c>
      <c r="L46" s="72" t="str">
        <f t="shared" si="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</row>
    <row r="47" spans="1:72" x14ac:dyDescent="0.35">
      <c r="A47" t="str">
        <f t="shared" si="6"/>
        <v/>
      </c>
      <c r="B47" t="str">
        <f t="shared" si="7"/>
        <v/>
      </c>
      <c r="C47" s="12">
        <v>36</v>
      </c>
      <c r="E47" s="12" t="str">
        <f>IF(COUNT(N47:BT47)=0,"", COUNT(N47:BT47))</f>
        <v/>
      </c>
      <c r="F47" s="12" t="str">
        <f t="shared" si="8"/>
        <v/>
      </c>
      <c r="G47" s="71" t="str">
        <f>IFERROR(LARGE((N47:BT47),1),"")</f>
        <v/>
      </c>
      <c r="H47" s="71" t="str">
        <f>IFERROR(LARGE((N47:BT47),2),"")</f>
        <v/>
      </c>
      <c r="I47" s="71" t="str">
        <f>IFERROR(LARGE((N47:BT47),3),"")</f>
        <v/>
      </c>
      <c r="J47" s="71" t="str">
        <f>IFERROR(LARGE((N47:BT47),4),"")</f>
        <v/>
      </c>
      <c r="K47" s="71" t="str">
        <f>IFERROR(LARGE((N47:BT47),5),"")</f>
        <v/>
      </c>
      <c r="L47" s="72" t="str">
        <f t="shared" si="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</row>
    <row r="48" spans="1:72" x14ac:dyDescent="0.35">
      <c r="A48" t="str">
        <f t="shared" si="6"/>
        <v/>
      </c>
      <c r="B48" t="str">
        <f t="shared" si="7"/>
        <v/>
      </c>
      <c r="C48" s="12">
        <v>37</v>
      </c>
      <c r="E48" s="12" t="str">
        <f>IF(COUNT(N48:BT48)=0,"", COUNT(N48:BT48))</f>
        <v/>
      </c>
      <c r="F48" s="12" t="str">
        <f t="shared" si="8"/>
        <v/>
      </c>
      <c r="G48" s="71" t="str">
        <f>IFERROR(LARGE((N48:BT48),1),"")</f>
        <v/>
      </c>
      <c r="H48" s="71" t="str">
        <f>IFERROR(LARGE((N48:BT48),2),"")</f>
        <v/>
      </c>
      <c r="I48" s="71" t="str">
        <f>IFERROR(LARGE((N48:BT48),3),"")</f>
        <v/>
      </c>
      <c r="J48" s="71" t="str">
        <f>IFERROR(LARGE((N48:BT48),4),"")</f>
        <v/>
      </c>
      <c r="K48" s="71" t="str">
        <f>IFERROR(LARGE((N48:BT48),5),"")</f>
        <v/>
      </c>
      <c r="L48" s="72" t="str">
        <f t="shared" si="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</row>
    <row r="49" spans="1:72" x14ac:dyDescent="0.35">
      <c r="A49" t="str">
        <f t="shared" si="6"/>
        <v/>
      </c>
      <c r="B49" t="str">
        <f t="shared" si="7"/>
        <v/>
      </c>
      <c r="C49" s="12">
        <v>38</v>
      </c>
      <c r="E49" s="12" t="str">
        <f>IF(COUNT(N49:BT49)=0,"", COUNT(N49:BT49))</f>
        <v/>
      </c>
      <c r="F49" s="12" t="str">
        <f t="shared" si="8"/>
        <v/>
      </c>
      <c r="G49" s="71" t="str">
        <f>IFERROR(LARGE((N49:BT49),1),"")</f>
        <v/>
      </c>
      <c r="H49" s="71" t="str">
        <f>IFERROR(LARGE((N49:BT49),2),"")</f>
        <v/>
      </c>
      <c r="I49" s="71" t="str">
        <f>IFERROR(LARGE((N49:BT49),3),"")</f>
        <v/>
      </c>
      <c r="J49" s="71" t="str">
        <f>IFERROR(LARGE((N49:BT49),4),"")</f>
        <v/>
      </c>
      <c r="K49" s="71" t="str">
        <f>IFERROR(LARGE((N49:BT49),5),"")</f>
        <v/>
      </c>
      <c r="L49" s="72" t="str">
        <f t="shared" si="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</row>
    <row r="50" spans="1:72" x14ac:dyDescent="0.35">
      <c r="E50" s="12" t="str">
        <f>IF(COUNT(N50:BT50)=0,"", COUNT(N50:BT50))</f>
        <v/>
      </c>
      <c r="F50" s="12" t="str">
        <f t="shared" ref="F50" si="10">_xlfn.IFS(E50="","",E50=1,1,E50=2,2,E50=3,3,E50=4,4,E50=5,5,E50&gt;5,5)</f>
        <v/>
      </c>
      <c r="G50" s="71" t="str">
        <f>IFERROR(LARGE((N50:BT50),1),"")</f>
        <v/>
      </c>
      <c r="H50" s="71" t="str">
        <f>IFERROR(LARGE((N50:BT50),2),"")</f>
        <v/>
      </c>
      <c r="I50" s="71" t="str">
        <f>IFERROR(LARGE((N50:BT50),3),"")</f>
        <v/>
      </c>
      <c r="J50" s="71" t="str">
        <f>IFERROR(LARGE((N50:BT50),4),"")</f>
        <v/>
      </c>
      <c r="K50" s="71" t="str">
        <f>IFERROR(LARGE((N50:BT50),5),"")</f>
        <v/>
      </c>
      <c r="L50" s="72" t="str">
        <f t="shared" ref="L50" si="11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</row>
  </sheetData>
  <sortState xmlns:xlrd2="http://schemas.microsoft.com/office/spreadsheetml/2017/richdata2" ref="A14:BT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T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Z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8" ht="18.5" x14ac:dyDescent="0.45">
      <c r="B1" s="1" t="s">
        <v>0</v>
      </c>
    </row>
    <row r="2" spans="1:78" ht="18.5" x14ac:dyDescent="0.45">
      <c r="B2" s="1" t="s">
        <v>28</v>
      </c>
    </row>
    <row r="3" spans="1:78" x14ac:dyDescent="0.35">
      <c r="B3" s="2" t="str">
        <f>Summary!B2</f>
        <v>September 1, 2025</v>
      </c>
    </row>
    <row r="5" spans="1:78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8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8" x14ac:dyDescent="0.35">
      <c r="B7" s="102" t="s">
        <v>4</v>
      </c>
      <c r="C7" s="102"/>
      <c r="D7" s="102"/>
      <c r="E7" s="103"/>
      <c r="F7" s="6">
        <v>625</v>
      </c>
      <c r="I7" s="5"/>
    </row>
    <row r="10" spans="1:78" ht="18.5" x14ac:dyDescent="0.45">
      <c r="C10" s="7" t="s">
        <v>5</v>
      </c>
    </row>
    <row r="11" spans="1:78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 t="s">
        <v>15</v>
      </c>
      <c r="BX11" s="64" t="s">
        <v>15</v>
      </c>
      <c r="BY11" s="64" t="s">
        <v>15</v>
      </c>
      <c r="BZ11" s="64" t="s">
        <v>15</v>
      </c>
    </row>
    <row r="12" spans="1:78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38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146</v>
      </c>
      <c r="BG12" s="64" t="s">
        <v>146</v>
      </c>
      <c r="BH12" s="64" t="s">
        <v>146</v>
      </c>
      <c r="BI12" s="64" t="s">
        <v>40</v>
      </c>
      <c r="BJ12" s="64" t="s">
        <v>40</v>
      </c>
      <c r="BK12" s="64" t="s">
        <v>40</v>
      </c>
      <c r="BL12" s="64" t="s">
        <v>41</v>
      </c>
      <c r="BM12" s="64" t="s">
        <v>41</v>
      </c>
      <c r="BN12" s="64" t="s">
        <v>41</v>
      </c>
      <c r="BO12" s="64" t="s">
        <v>41</v>
      </c>
      <c r="BP12" s="64" t="s">
        <v>42</v>
      </c>
      <c r="BQ12" s="64" t="s">
        <v>42</v>
      </c>
      <c r="BR12" s="64" t="s">
        <v>43</v>
      </c>
      <c r="BS12" s="64" t="s">
        <v>43</v>
      </c>
      <c r="BT12" s="64" t="s">
        <v>43</v>
      </c>
      <c r="BU12" s="64" t="s">
        <v>43</v>
      </c>
      <c r="BV12" s="64" t="s">
        <v>43</v>
      </c>
      <c r="BW12" s="64" t="s">
        <v>16</v>
      </c>
      <c r="BX12" s="64" t="s">
        <v>16</v>
      </c>
      <c r="BY12" s="64" t="s">
        <v>16</v>
      </c>
      <c r="BZ12" s="64" t="s">
        <v>16</v>
      </c>
    </row>
    <row r="13" spans="1:78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120</v>
      </c>
      <c r="P13" s="64" t="s">
        <v>121</v>
      </c>
      <c r="Q13" s="64" t="s">
        <v>54</v>
      </c>
      <c r="R13" s="64" t="s">
        <v>49</v>
      </c>
      <c r="S13" s="64" t="s">
        <v>56</v>
      </c>
      <c r="T13" s="64" t="s">
        <v>57</v>
      </c>
      <c r="U13" s="64" t="s">
        <v>54</v>
      </c>
      <c r="V13" s="64" t="s">
        <v>55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131</v>
      </c>
      <c r="AQ13" s="64" t="s">
        <v>132</v>
      </c>
      <c r="AR13" s="64" t="s">
        <v>135</v>
      </c>
      <c r="AS13" s="64" t="s">
        <v>137</v>
      </c>
      <c r="AT13" s="64" t="s">
        <v>54</v>
      </c>
      <c r="AU13" s="64" t="s">
        <v>55</v>
      </c>
      <c r="AV13" s="64" t="s">
        <v>143</v>
      </c>
      <c r="AW13" s="64" t="s">
        <v>143</v>
      </c>
      <c r="AX13" s="64" t="s">
        <v>144</v>
      </c>
      <c r="AY13" s="64" t="s">
        <v>144</v>
      </c>
      <c r="AZ13" s="64" t="s">
        <v>50</v>
      </c>
      <c r="BA13" s="64" t="s">
        <v>149</v>
      </c>
      <c r="BB13" s="64" t="s">
        <v>147</v>
      </c>
      <c r="BC13" s="64" t="s">
        <v>78</v>
      </c>
      <c r="BD13" s="64" t="s">
        <v>147</v>
      </c>
      <c r="BE13" s="64" t="s">
        <v>159</v>
      </c>
      <c r="BF13" s="64" t="s">
        <v>150</v>
      </c>
      <c r="BG13" s="64" t="s">
        <v>150</v>
      </c>
      <c r="BH13" s="64" t="s">
        <v>151</v>
      </c>
      <c r="BI13" s="64" t="s">
        <v>55</v>
      </c>
      <c r="BJ13" s="64" t="s">
        <v>54</v>
      </c>
      <c r="BK13" s="64" t="s">
        <v>172</v>
      </c>
      <c r="BL13" s="64" t="s">
        <v>54</v>
      </c>
      <c r="BM13" s="64" t="s">
        <v>52</v>
      </c>
      <c r="BN13" s="64" t="s">
        <v>178</v>
      </c>
      <c r="BO13" s="64" t="s">
        <v>179</v>
      </c>
      <c r="BP13" s="64" t="s">
        <v>181</v>
      </c>
      <c r="BQ13" s="64" t="s">
        <v>182</v>
      </c>
      <c r="BR13" s="64" t="s">
        <v>53</v>
      </c>
      <c r="BS13" s="64" t="s">
        <v>187</v>
      </c>
      <c r="BT13" s="64" t="s">
        <v>55</v>
      </c>
      <c r="BU13" s="64" t="s">
        <v>191</v>
      </c>
      <c r="BV13" s="64" t="s">
        <v>192</v>
      </c>
      <c r="BW13" s="64" t="s">
        <v>186</v>
      </c>
      <c r="BX13" s="64" t="s">
        <v>188</v>
      </c>
      <c r="BY13" s="64" t="s">
        <v>189</v>
      </c>
      <c r="BZ13" s="64" t="s">
        <v>190</v>
      </c>
    </row>
    <row r="14" spans="1:78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158</v>
      </c>
      <c r="E14" s="12">
        <f>IF(COUNT(N14:BZ14)=0,"", COUNT(N14:BZ14))</f>
        <v>1</v>
      </c>
      <c r="F14" s="12">
        <f t="shared" ref="F14:F57" si="2">_xlfn.IFS(E14="","",E14=1,1,E14=2,2,E14=3,3,E14=4,4,E14=5,5,E14&gt;5,5)</f>
        <v>1</v>
      </c>
      <c r="G14" s="71">
        <f>IFERROR(LARGE((N14:BZ14),1),"")</f>
        <v>625.20000000000005</v>
      </c>
      <c r="H14" s="71" t="str">
        <f>IFERROR(LARGE((N14:BZ14),2),"")</f>
        <v/>
      </c>
      <c r="I14" s="71" t="str">
        <f>IFERROR(LARGE((N14:BZ14),3),"")</f>
        <v/>
      </c>
      <c r="J14" s="71" t="str">
        <f>IFERROR(LARGE((N14:BZ14),4),"")</f>
        <v/>
      </c>
      <c r="K14" s="71" t="str">
        <f>IFERROR(LARGE((N14:BZ14),5),"")</f>
        <v/>
      </c>
      <c r="L14" s="72">
        <f t="shared" ref="L14:L57" si="3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625.20000000000005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</row>
    <row r="15" spans="1:78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94</v>
      </c>
      <c r="E15" s="12">
        <f>IF(COUNT(N15:BZ15)=0,"", COUNT(N15:BZ15))</f>
        <v>6</v>
      </c>
      <c r="F15" s="12">
        <f t="shared" si="2"/>
        <v>5</v>
      </c>
      <c r="G15" s="71">
        <f>IFERROR(LARGE((N15:BZ15),1),"")</f>
        <v>628.70000000000005</v>
      </c>
      <c r="H15" s="71">
        <f>IFERROR(LARGE((N15:BZ15),2),"")</f>
        <v>626.9</v>
      </c>
      <c r="I15" s="71">
        <f>IFERROR(LARGE((N15:BZ15),3),"")</f>
        <v>626.79999999999995</v>
      </c>
      <c r="J15" s="71">
        <f>IFERROR(LARGE((N15:BZ15),4),"")</f>
        <v>624.5</v>
      </c>
      <c r="K15" s="71">
        <f>IFERROR(LARGE((N15:BZ15),5),"")</f>
        <v>623.6</v>
      </c>
      <c r="L15" s="72">
        <f t="shared" si="3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620.4</v>
      </c>
      <c r="AC15" s="12">
        <v>624.5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>
        <v>626.79999999999995</v>
      </c>
      <c r="BG15" s="12">
        <v>628.70000000000005</v>
      </c>
      <c r="BH15" s="12" t="s">
        <v>12</v>
      </c>
      <c r="BI15" s="12" t="s">
        <v>12</v>
      </c>
      <c r="BJ15" s="12" t="s">
        <v>12</v>
      </c>
      <c r="BK15" s="12">
        <v>626.9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623.6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</row>
    <row r="16" spans="1:78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96</v>
      </c>
      <c r="E16" s="12">
        <f>IF(COUNT(N16:BZ16)=0,"", COUNT(N16:BZ16))</f>
        <v>11</v>
      </c>
      <c r="F16" s="12">
        <f t="shared" si="2"/>
        <v>5</v>
      </c>
      <c r="G16" s="71">
        <f>IFERROR(LARGE((N16:BZ16),1),"")</f>
        <v>628.20000000000005</v>
      </c>
      <c r="H16" s="71">
        <f>IFERROR(LARGE((N16:BZ16),2),"")</f>
        <v>628.1</v>
      </c>
      <c r="I16" s="71">
        <f>IFERROR(LARGE((N16:BZ16),3),"")</f>
        <v>627.4</v>
      </c>
      <c r="J16" s="71">
        <f>IFERROR(LARGE((N16:BZ16),4),"")</f>
        <v>626.9</v>
      </c>
      <c r="K16" s="71">
        <f>IFERROR(LARGE((N16:BZ16),5),"")</f>
        <v>626.20000000000005</v>
      </c>
      <c r="L16" s="72">
        <f t="shared" si="3"/>
        <v>627.36</v>
      </c>
      <c r="N16" s="12" t="s">
        <v>12</v>
      </c>
      <c r="O16" s="12" t="s">
        <v>12</v>
      </c>
      <c r="P16" s="12" t="s">
        <v>12</v>
      </c>
      <c r="Q16" s="12">
        <v>623.6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624.1</v>
      </c>
      <c r="AA16" s="12" t="s">
        <v>12</v>
      </c>
      <c r="AB16" s="12">
        <v>626.20000000000005</v>
      </c>
      <c r="AC16" s="12">
        <v>627.4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628.1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620.79999999999995</v>
      </c>
      <c r="BG16" s="12">
        <v>617.20000000000005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>
        <v>628.20000000000005</v>
      </c>
      <c r="BO16" s="12">
        <v>623.1</v>
      </c>
      <c r="BP16" s="12">
        <v>621.70000000000005</v>
      </c>
      <c r="BQ16" s="12">
        <v>626.9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</row>
    <row r="17" spans="1:78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133</v>
      </c>
      <c r="E17" s="12">
        <f>IF(COUNT(N17:BZ17)=0,"", COUNT(N17:BZ17))</f>
        <v>7</v>
      </c>
      <c r="F17" s="12">
        <f t="shared" si="2"/>
        <v>5</v>
      </c>
      <c r="G17" s="71">
        <f>IFERROR(LARGE((N17:BZ17),1),"")</f>
        <v>625.9</v>
      </c>
      <c r="H17" s="71">
        <f>IFERROR(LARGE((N17:BZ17),2),"")</f>
        <v>619.1</v>
      </c>
      <c r="I17" s="71">
        <f>IFERROR(LARGE((N17:BZ17),3),"")</f>
        <v>618.70000000000005</v>
      </c>
      <c r="J17" s="71">
        <f>IFERROR(LARGE((N17:BZ17),4),"")</f>
        <v>618.70000000000005</v>
      </c>
      <c r="K17" s="71">
        <f>IFERROR(LARGE((N17:BZ17),5),"")</f>
        <v>617.29999999999995</v>
      </c>
      <c r="L17" s="72">
        <f t="shared" si="3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625.9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610.20000000000005</v>
      </c>
      <c r="AW17" s="12">
        <v>618.70000000000005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617.29999999999995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613.79999999999995</v>
      </c>
      <c r="BQ17" s="12">
        <v>619.1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</row>
    <row r="18" spans="1:78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101</v>
      </c>
      <c r="E18" s="12">
        <f>IF(COUNT(N18:BZ18)=0,"", COUNT(N18:BZ18))</f>
        <v>11</v>
      </c>
      <c r="F18" s="12">
        <f t="shared" si="2"/>
        <v>5</v>
      </c>
      <c r="G18" s="71">
        <f>IFERROR(LARGE((N18:BZ18),1),"")</f>
        <v>623</v>
      </c>
      <c r="H18" s="71">
        <f>IFERROR(LARGE((N18:BZ18),2),"")</f>
        <v>621.79999999999995</v>
      </c>
      <c r="I18" s="71">
        <f>IFERROR(LARGE((N18:BZ18),3),"")</f>
        <v>621.1</v>
      </c>
      <c r="J18" s="71">
        <f>IFERROR(LARGE((N18:BZ18),4),"")</f>
        <v>620.6</v>
      </c>
      <c r="K18" s="71">
        <f>IFERROR(LARGE((N18:BZ18),5),"")</f>
        <v>620.5</v>
      </c>
      <c r="L18" s="72">
        <f t="shared" si="3"/>
        <v>621.4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>
        <v>623</v>
      </c>
      <c r="AA18" s="12">
        <v>620.5</v>
      </c>
      <c r="AB18" s="12">
        <v>607.6</v>
      </c>
      <c r="AC18" s="12">
        <v>615.20000000000005</v>
      </c>
      <c r="AD18" s="12">
        <v>621.1</v>
      </c>
      <c r="AE18" s="12">
        <v>615.4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>
        <v>611.29999999999995</v>
      </c>
      <c r="AQ18" s="12">
        <v>620.6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>
        <v>612.9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613</v>
      </c>
      <c r="BQ18" s="12">
        <v>621.79999999999995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</row>
    <row r="19" spans="1:78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173</v>
      </c>
      <c r="E19" s="12">
        <f>IF(COUNT(N19:BZ19)=0,"", COUNT(N19:BZ19))</f>
        <v>3</v>
      </c>
      <c r="F19" s="12">
        <f t="shared" si="2"/>
        <v>3</v>
      </c>
      <c r="G19" s="71">
        <f>IFERROR(LARGE((N19:BZ19),1),"")</f>
        <v>627.4</v>
      </c>
      <c r="H19" s="71">
        <f>IFERROR(LARGE((N19:BZ19),2),"")</f>
        <v>626.70000000000005</v>
      </c>
      <c r="I19" s="71">
        <f>IFERROR(LARGE((N19:BZ19),3),"")</f>
        <v>625.1</v>
      </c>
      <c r="J19" s="71" t="str">
        <f>IFERROR(LARGE((N19:BZ19),4),"")</f>
        <v/>
      </c>
      <c r="K19" s="71" t="str">
        <f>IFERROR(LARGE((N19:BZ19),5),"")</f>
        <v/>
      </c>
      <c r="L19" s="72">
        <f t="shared" si="3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>
        <v>627.4</v>
      </c>
      <c r="BM19" s="12" t="s">
        <v>12</v>
      </c>
      <c r="BN19" s="12">
        <v>625.1</v>
      </c>
      <c r="BO19" s="12">
        <v>626.70000000000005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</row>
    <row r="20" spans="1:78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85</v>
      </c>
      <c r="E20" s="12">
        <f>IF(COUNT(N20:BZ20)=0,"", COUNT(N20:BZ20))</f>
        <v>4</v>
      </c>
      <c r="F20" s="12">
        <f t="shared" si="2"/>
        <v>4</v>
      </c>
      <c r="G20" s="71">
        <f>IFERROR(LARGE((N20:BZ20),1),"")</f>
        <v>624</v>
      </c>
      <c r="H20" s="71">
        <f>IFERROR(LARGE((N20:BZ20),2),"")</f>
        <v>621.70000000000005</v>
      </c>
      <c r="I20" s="71">
        <f>IFERROR(LARGE((N20:BZ20),3),"")</f>
        <v>621.70000000000005</v>
      </c>
      <c r="J20" s="71">
        <f>IFERROR(LARGE((N20:BZ20),4),"")</f>
        <v>619.5</v>
      </c>
      <c r="K20" s="71" t="str">
        <f>IFERROR(LARGE((N20:BZ20),5),"")</f>
        <v/>
      </c>
      <c r="L20" s="72">
        <f t="shared" si="3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621.70000000000005</v>
      </c>
      <c r="X20" s="12">
        <v>619.5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>
        <v>621.70000000000005</v>
      </c>
      <c r="BO20" s="12">
        <v>624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</row>
    <row r="21" spans="1:78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141</v>
      </c>
      <c r="E21" s="12">
        <f>IF(COUNT(N21:BZ21)=0,"", COUNT(N21:BZ21))</f>
        <v>6</v>
      </c>
      <c r="F21" s="12">
        <f t="shared" si="2"/>
        <v>5</v>
      </c>
      <c r="G21" s="71">
        <f>IFERROR(LARGE((N21:BZ21),1),"")</f>
        <v>628.79999999999995</v>
      </c>
      <c r="H21" s="71">
        <f>IFERROR(LARGE((N21:BZ21),2),"")</f>
        <v>625.20000000000005</v>
      </c>
      <c r="I21" s="71">
        <f>IFERROR(LARGE((N21:BZ21),3),"")</f>
        <v>625.20000000000005</v>
      </c>
      <c r="J21" s="71">
        <f>IFERROR(LARGE((N21:BZ21),4),"")</f>
        <v>624.70000000000005</v>
      </c>
      <c r="K21" s="71">
        <f>IFERROR(LARGE((N21:BZ21),5),"")</f>
        <v>624.70000000000005</v>
      </c>
      <c r="L21" s="72">
        <f t="shared" si="3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>
        <v>625.20000000000005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624.70000000000005</v>
      </c>
      <c r="BF21" s="12">
        <v>624.70000000000005</v>
      </c>
      <c r="BG21" s="12">
        <v>628.79999999999995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621.4</v>
      </c>
      <c r="BQ21" s="12">
        <v>625.20000000000005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</row>
    <row r="22" spans="1:78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86</v>
      </c>
      <c r="E22" s="12">
        <f>IF(COUNT(N22:BZ22)=0,"", COUNT(N22:BZ22))</f>
        <v>10</v>
      </c>
      <c r="F22" s="12">
        <f t="shared" si="2"/>
        <v>5</v>
      </c>
      <c r="G22" s="71">
        <f>IFERROR(LARGE((N22:BZ22),1),"")</f>
        <v>627.4</v>
      </c>
      <c r="H22" s="71">
        <f>IFERROR(LARGE((N22:BZ22),2),"")</f>
        <v>624.70000000000005</v>
      </c>
      <c r="I22" s="71">
        <f>IFERROR(LARGE((N22:BZ22),3),"")</f>
        <v>624.20000000000005</v>
      </c>
      <c r="J22" s="71">
        <f>IFERROR(LARGE((N22:BZ22),4),"")</f>
        <v>623.4</v>
      </c>
      <c r="K22" s="71">
        <f>IFERROR(LARGE((N22:BZ22),5),"")</f>
        <v>622.1</v>
      </c>
      <c r="L22" s="72">
        <f t="shared" si="3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622.1</v>
      </c>
      <c r="AA22" s="12">
        <v>624.20000000000005</v>
      </c>
      <c r="AB22" s="12">
        <v>627.4</v>
      </c>
      <c r="AC22" s="12">
        <v>624.70000000000005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>
        <v>620</v>
      </c>
      <c r="AW22" s="12">
        <v>622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619</v>
      </c>
      <c r="BG22" s="12">
        <v>621.20000000000005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>
        <v>620.5</v>
      </c>
      <c r="BO22" s="12">
        <v>623.4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</row>
    <row r="23" spans="1:78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91</v>
      </c>
      <c r="E23" s="12">
        <f>IF(COUNT(N23:BZ23)=0,"", COUNT(N23:BZ23))</f>
        <v>1</v>
      </c>
      <c r="F23" s="12">
        <f t="shared" si="2"/>
        <v>1</v>
      </c>
      <c r="G23" s="71">
        <f>IFERROR(LARGE((N23:BZ23),1),"")</f>
        <v>627.70000000000005</v>
      </c>
      <c r="H23" s="71" t="str">
        <f>IFERROR(LARGE((N23:BZ23),2),"")</f>
        <v/>
      </c>
      <c r="I23" s="71" t="str">
        <f>IFERROR(LARGE((N23:BZ23),3),"")</f>
        <v/>
      </c>
      <c r="J23" s="71" t="str">
        <f>IFERROR(LARGE((N23:BZ23),4),"")</f>
        <v/>
      </c>
      <c r="K23" s="71" t="str">
        <f>IFERROR(LARGE((N23:BZ23),5),"")</f>
        <v/>
      </c>
      <c r="L23" s="72">
        <f t="shared" si="3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627.70000000000005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</row>
    <row r="24" spans="1:78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100</v>
      </c>
      <c r="E24" s="12">
        <f>IF(COUNT(N24:BZ24)=0,"", COUNT(N24:BZ24))</f>
        <v>4</v>
      </c>
      <c r="F24" s="12">
        <f t="shared" si="2"/>
        <v>4</v>
      </c>
      <c r="G24" s="71">
        <f>IFERROR(LARGE((N24:BZ24),1),"")</f>
        <v>621.1</v>
      </c>
      <c r="H24" s="71">
        <f>IFERROR(LARGE((N24:BZ24),2),"")</f>
        <v>618.6</v>
      </c>
      <c r="I24" s="71">
        <f>IFERROR(LARGE((N24:BZ24),3),"")</f>
        <v>617</v>
      </c>
      <c r="J24" s="71">
        <f>IFERROR(LARGE((N24:BZ24),4),"")</f>
        <v>613.70000000000005</v>
      </c>
      <c r="K24" s="71" t="str">
        <f>IFERROR(LARGE((N24:BZ24),5),"")</f>
        <v/>
      </c>
      <c r="L24" s="72">
        <f t="shared" si="3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618.6</v>
      </c>
      <c r="AC24" s="12">
        <v>613.70000000000005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617</v>
      </c>
      <c r="BG24" s="12">
        <v>621.1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</row>
    <row r="25" spans="1:78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115</v>
      </c>
      <c r="E25" s="12">
        <f>IF(COUNT(N25:BZ25)=0,"", COUNT(N25:BZ25))</f>
        <v>5</v>
      </c>
      <c r="F25" s="12">
        <f t="shared" si="2"/>
        <v>5</v>
      </c>
      <c r="G25" s="71">
        <f>IFERROR(LARGE((N25:BZ25),1),"")</f>
        <v>625.9</v>
      </c>
      <c r="H25" s="71">
        <f>IFERROR(LARGE((N25:BZ25),2),"")</f>
        <v>625.5</v>
      </c>
      <c r="I25" s="71">
        <f>IFERROR(LARGE((N25:BZ25),3),"")</f>
        <v>620.29999999999995</v>
      </c>
      <c r="J25" s="71">
        <f>IFERROR(LARGE((N25:BZ25),4),"")</f>
        <v>620.1</v>
      </c>
      <c r="K25" s="71">
        <f>IFERROR(LARGE((N25:BZ25),5),"")</f>
        <v>618.1</v>
      </c>
      <c r="L25" s="72">
        <f t="shared" si="3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625.5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>
        <v>625.9</v>
      </c>
      <c r="BG25" s="12">
        <v>618.1</v>
      </c>
      <c r="BH25" s="12" t="s">
        <v>12</v>
      </c>
      <c r="BI25" s="12">
        <v>620.29999999999995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620.1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</row>
    <row r="26" spans="1:78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157</v>
      </c>
      <c r="E26" s="12">
        <f>IF(COUNT(N26:BZ26)=0,"", COUNT(N26:BZ26))</f>
        <v>3</v>
      </c>
      <c r="F26" s="12">
        <f t="shared" si="2"/>
        <v>3</v>
      </c>
      <c r="G26" s="71">
        <f>IFERROR(LARGE((N26:BZ26),1),"")</f>
        <v>625.5</v>
      </c>
      <c r="H26" s="71">
        <f>IFERROR(LARGE((N26:BZ26),2),"")</f>
        <v>625.5</v>
      </c>
      <c r="I26" s="71">
        <f>IFERROR(LARGE((N26:BZ26),3),"")</f>
        <v>624.79999999999995</v>
      </c>
      <c r="J26" s="71" t="str">
        <f>IFERROR(LARGE((N26:BZ26),4),"")</f>
        <v/>
      </c>
      <c r="K26" s="71" t="str">
        <f>IFERROR(LARGE((N26:BZ26),5),"")</f>
        <v/>
      </c>
      <c r="L26" s="72">
        <f t="shared" si="3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>
        <v>625.5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>
        <v>624.79999999999995</v>
      </c>
      <c r="BO26" s="12">
        <v>625.5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</row>
    <row r="27" spans="1:78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119</v>
      </c>
      <c r="E27" s="12">
        <f>IF(COUNT(N27:BZ27)=0,"", COUNT(N27:BZ27))</f>
        <v>4</v>
      </c>
      <c r="F27" s="12">
        <f t="shared" si="2"/>
        <v>4</v>
      </c>
      <c r="G27" s="71">
        <f>IFERROR(LARGE((N27:BZ27),1),"")</f>
        <v>627.79999999999995</v>
      </c>
      <c r="H27" s="71">
        <f>IFERROR(LARGE((N27:BZ27),2),"")</f>
        <v>621.79999999999995</v>
      </c>
      <c r="I27" s="71">
        <f>IFERROR(LARGE((N27:BZ27),3),"")</f>
        <v>621.1</v>
      </c>
      <c r="J27" s="71">
        <f>IFERROR(LARGE((N27:BZ27),4),"")</f>
        <v>616.5</v>
      </c>
      <c r="K27" s="71" t="str">
        <f>IFERROR(LARGE((N27:BZ27),5),"")</f>
        <v/>
      </c>
      <c r="L27" s="72">
        <f t="shared" si="3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627.79999999999995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>
        <v>621.1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>
        <v>616.5</v>
      </c>
      <c r="BG27" s="12">
        <v>621.79999999999995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</row>
    <row r="28" spans="1:78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90</v>
      </c>
      <c r="E28" s="12">
        <f>IF(COUNT(N28:BZ28)=0,"", COUNT(N28:BZ28))</f>
        <v>8</v>
      </c>
      <c r="F28" s="12">
        <f t="shared" si="2"/>
        <v>5</v>
      </c>
      <c r="G28" s="71">
        <f>IFERROR(LARGE((N28:BZ28),1),"")</f>
        <v>627.70000000000005</v>
      </c>
      <c r="H28" s="71">
        <f>IFERROR(LARGE((N28:BZ28),2),"")</f>
        <v>626</v>
      </c>
      <c r="I28" s="71">
        <f>IFERROR(LARGE((N28:BZ28),3),"")</f>
        <v>624.20000000000005</v>
      </c>
      <c r="J28" s="71">
        <f>IFERROR(LARGE((N28:BZ28),4),"")</f>
        <v>624.1</v>
      </c>
      <c r="K28" s="71">
        <f>IFERROR(LARGE((N28:BZ28),5),"")</f>
        <v>623</v>
      </c>
      <c r="L28" s="72">
        <f t="shared" si="3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622.20000000000005</v>
      </c>
      <c r="AC28" s="12">
        <v>626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>
        <v>613.1</v>
      </c>
      <c r="AS28" s="12">
        <v>624.20000000000005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615.79999999999995</v>
      </c>
      <c r="BG28" s="12">
        <v>623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>
        <v>624.1</v>
      </c>
      <c r="BO28" s="12">
        <v>627.70000000000005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</row>
    <row r="29" spans="1:78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84</v>
      </c>
      <c r="E29" s="12">
        <f>IF(COUNT(N29:BZ29)=0,"", COUNT(N29:BZ29))</f>
        <v>19</v>
      </c>
      <c r="F29" s="12">
        <f t="shared" si="2"/>
        <v>5</v>
      </c>
      <c r="G29" s="71">
        <f>IFERROR(LARGE((N29:BZ29),1),"")</f>
        <v>626.9</v>
      </c>
      <c r="H29" s="71">
        <f>IFERROR(LARGE((N29:BZ29),2),"")</f>
        <v>625.9</v>
      </c>
      <c r="I29" s="71">
        <f>IFERROR(LARGE((N29:BZ29),3),"")</f>
        <v>625.70000000000005</v>
      </c>
      <c r="J29" s="71">
        <f>IFERROR(LARGE((N29:BZ29),4),"")</f>
        <v>625.4</v>
      </c>
      <c r="K29" s="71">
        <f>IFERROR(LARGE((N29:BZ29),5),"")</f>
        <v>624.1</v>
      </c>
      <c r="L29" s="72">
        <f t="shared" si="3"/>
        <v>625.6</v>
      </c>
      <c r="N29" s="12" t="s">
        <v>12</v>
      </c>
      <c r="O29" s="12">
        <v>621.29999999999995</v>
      </c>
      <c r="P29" s="12">
        <v>622.20000000000005</v>
      </c>
      <c r="Q29" s="12" t="s">
        <v>12</v>
      </c>
      <c r="R29" s="12">
        <v>624.1</v>
      </c>
      <c r="S29" s="12" t="s">
        <v>12</v>
      </c>
      <c r="T29" s="12" t="s">
        <v>12</v>
      </c>
      <c r="U29" s="12" t="s">
        <v>12</v>
      </c>
      <c r="V29" s="12" t="s">
        <v>12</v>
      </c>
      <c r="W29" s="12">
        <v>625.4</v>
      </c>
      <c r="X29" s="12">
        <v>618.5</v>
      </c>
      <c r="Y29" s="12">
        <v>625.9</v>
      </c>
      <c r="Z29" s="12">
        <v>623.20000000000005</v>
      </c>
      <c r="AA29" s="12">
        <v>626.9</v>
      </c>
      <c r="AB29" s="12">
        <v>617.6</v>
      </c>
      <c r="AC29" s="12">
        <v>625.70000000000005</v>
      </c>
      <c r="AD29" s="12">
        <v>611.6</v>
      </c>
      <c r="AE29" s="12">
        <v>616.70000000000005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617.79999999999995</v>
      </c>
      <c r="AM29" s="12">
        <v>621.5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>
        <v>621.29999999999995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620.1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621.1</v>
      </c>
      <c r="BQ29" s="12">
        <v>615.29999999999995</v>
      </c>
      <c r="BR29" s="12">
        <v>618.70000000000005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</row>
    <row r="30" spans="1:78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92</v>
      </c>
      <c r="E30" s="12">
        <f>IF(COUNT(N30:BZ30)=0,"", COUNT(N30:BZ30))</f>
        <v>5</v>
      </c>
      <c r="F30" s="12">
        <f t="shared" si="2"/>
        <v>5</v>
      </c>
      <c r="G30" s="71">
        <f>IFERROR(LARGE((N30:BZ30),1),"")</f>
        <v>627.4</v>
      </c>
      <c r="H30" s="71">
        <f>IFERROR(LARGE((N30:BZ30),2),"")</f>
        <v>624.1</v>
      </c>
      <c r="I30" s="71">
        <f>IFERROR(LARGE((N30:BZ30),3),"")</f>
        <v>622.5</v>
      </c>
      <c r="J30" s="71">
        <f>IFERROR(LARGE((N30:BZ30),4),"")</f>
        <v>621.5</v>
      </c>
      <c r="K30" s="71">
        <f>IFERROR(LARGE((N30:BZ30),5),"")</f>
        <v>617.4</v>
      </c>
      <c r="L30" s="72">
        <f t="shared" si="3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624.1</v>
      </c>
      <c r="AC30" s="12">
        <v>617.4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622.5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>
        <v>621.5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</row>
    <row r="31" spans="1:78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87</v>
      </c>
      <c r="E31" s="12">
        <f>IF(COUNT(N31:BZ31)=0,"", COUNT(N31:BZ31))</f>
        <v>1</v>
      </c>
      <c r="F31" s="12">
        <f t="shared" si="2"/>
        <v>1</v>
      </c>
      <c r="G31" s="71">
        <f>IFERROR(LARGE((N31:BZ31),1),"")</f>
        <v>627.4</v>
      </c>
      <c r="H31" s="71" t="str">
        <f>IFERROR(LARGE((N31:BZ31),2),"")</f>
        <v/>
      </c>
      <c r="I31" s="71" t="str">
        <f>IFERROR(LARGE((N31:BZ31),3),"")</f>
        <v/>
      </c>
      <c r="J31" s="71" t="str">
        <f>IFERROR(LARGE((N31:BZ31),4),"")</f>
        <v/>
      </c>
      <c r="K31" s="71" t="str">
        <f>IFERROR(LARGE((N31:BZ31),5),"")</f>
        <v/>
      </c>
      <c r="L31" s="72">
        <f t="shared" si="3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627.4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</row>
    <row r="32" spans="1:78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99</v>
      </c>
      <c r="E32" s="12">
        <f>IF(COUNT(N32:BZ32)=0,"", COUNT(N32:BZ32))</f>
        <v>12</v>
      </c>
      <c r="F32" s="12">
        <f t="shared" si="2"/>
        <v>5</v>
      </c>
      <c r="G32" s="71">
        <f>IFERROR(LARGE((N32:BZ32),1),"")</f>
        <v>627.1</v>
      </c>
      <c r="H32" s="71">
        <f>IFERROR(LARGE((N32:BZ32),2),"")</f>
        <v>627.1</v>
      </c>
      <c r="I32" s="71">
        <f>IFERROR(LARGE((N32:BZ32),3),"")</f>
        <v>624.70000000000005</v>
      </c>
      <c r="J32" s="71">
        <f>IFERROR(LARGE((N32:BZ32),4),"")</f>
        <v>624.1</v>
      </c>
      <c r="K32" s="71">
        <f>IFERROR(LARGE((N32:BZ32),5),"")</f>
        <v>624</v>
      </c>
      <c r="L32" s="72">
        <f t="shared" si="3"/>
        <v>625.4</v>
      </c>
      <c r="N32" s="12" t="s">
        <v>12</v>
      </c>
      <c r="O32" s="12" t="s">
        <v>12</v>
      </c>
      <c r="P32" s="12" t="s">
        <v>12</v>
      </c>
      <c r="Q32" s="12">
        <v>624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624.70000000000005</v>
      </c>
      <c r="AC32" s="12">
        <v>621.20000000000005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627.1</v>
      </c>
      <c r="AI32" s="12">
        <v>627.1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>
        <v>624.1</v>
      </c>
      <c r="AU32" s="12" t="s">
        <v>12</v>
      </c>
      <c r="AV32" s="12" t="s">
        <v>12</v>
      </c>
      <c r="AW32" s="12" t="s">
        <v>12</v>
      </c>
      <c r="AX32" s="12">
        <v>622</v>
      </c>
      <c r="AY32" s="12">
        <v>619.29999999999995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>
        <v>617.1</v>
      </c>
      <c r="BO32" s="12">
        <v>622.4</v>
      </c>
      <c r="BP32" s="12">
        <v>618.9</v>
      </c>
      <c r="BQ32" s="12">
        <v>619.6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</row>
    <row r="33" spans="1:78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95</v>
      </c>
      <c r="E33" s="12">
        <f>IF(COUNT(N33:BZ33)=0,"", COUNT(N33:BZ33))</f>
        <v>22</v>
      </c>
      <c r="F33" s="12">
        <f t="shared" si="2"/>
        <v>5</v>
      </c>
      <c r="G33" s="71">
        <f>IFERROR(LARGE((N33:BZ33),1),"")</f>
        <v>632.29999999999995</v>
      </c>
      <c r="H33" s="71">
        <f>IFERROR(LARGE((N33:BZ33),2),"")</f>
        <v>629.1</v>
      </c>
      <c r="I33" s="71">
        <f>IFERROR(LARGE((N33:BZ33),3),"")</f>
        <v>629</v>
      </c>
      <c r="J33" s="71">
        <f>IFERROR(LARGE((N33:BZ33),4),"")</f>
        <v>626.9</v>
      </c>
      <c r="K33" s="71">
        <f>IFERROR(LARGE((N33:BZ33),5),"")</f>
        <v>626.70000000000005</v>
      </c>
      <c r="L33" s="72">
        <f t="shared" si="3"/>
        <v>628.79999999999995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620.29999999999995</v>
      </c>
      <c r="S33" s="12" t="s">
        <v>12</v>
      </c>
      <c r="T33" s="12">
        <v>624.29999999999995</v>
      </c>
      <c r="U33" s="12" t="s">
        <v>12</v>
      </c>
      <c r="V33" s="12" t="s">
        <v>12</v>
      </c>
      <c r="W33" s="12">
        <v>626.70000000000005</v>
      </c>
      <c r="X33" s="12">
        <v>629</v>
      </c>
      <c r="Y33" s="12">
        <v>626.9</v>
      </c>
      <c r="Z33" s="12">
        <v>623.70000000000005</v>
      </c>
      <c r="AA33" s="12">
        <v>629.1</v>
      </c>
      <c r="AB33" s="12">
        <v>623</v>
      </c>
      <c r="AC33" s="12">
        <v>623.1</v>
      </c>
      <c r="AD33" s="12" t="s">
        <v>12</v>
      </c>
      <c r="AE33" s="12" t="s">
        <v>12</v>
      </c>
      <c r="AF33" s="12">
        <v>622.9</v>
      </c>
      <c r="AG33" s="12">
        <v>620.70000000000005</v>
      </c>
      <c r="AH33" s="12" t="s">
        <v>12</v>
      </c>
      <c r="AI33" s="12" t="s">
        <v>12</v>
      </c>
      <c r="AJ33" s="12">
        <v>612.70000000000005</v>
      </c>
      <c r="AK33" s="12">
        <v>622.9</v>
      </c>
      <c r="AL33" s="12" t="s">
        <v>12</v>
      </c>
      <c r="AM33" s="12" t="s">
        <v>12</v>
      </c>
      <c r="AN33" s="12">
        <v>625.4</v>
      </c>
      <c r="AO33" s="12">
        <v>624.1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>
        <v>632.29999999999995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>
        <v>619.29999999999995</v>
      </c>
      <c r="BG33" s="12">
        <v>622.6</v>
      </c>
      <c r="BH33" s="12" t="s">
        <v>12</v>
      </c>
      <c r="BI33" s="12" t="s">
        <v>12</v>
      </c>
      <c r="BJ33" s="12" t="s">
        <v>12</v>
      </c>
      <c r="BK33" s="12">
        <v>620.29999999999995</v>
      </c>
      <c r="BL33" s="12" t="s">
        <v>12</v>
      </c>
      <c r="BM33" s="12">
        <v>625.5</v>
      </c>
      <c r="BN33" s="12" t="s">
        <v>12</v>
      </c>
      <c r="BO33" s="12" t="s">
        <v>12</v>
      </c>
      <c r="BP33" s="12">
        <v>620.5</v>
      </c>
      <c r="BQ33" s="12">
        <v>625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</row>
    <row r="34" spans="1:78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98</v>
      </c>
      <c r="E34" s="12">
        <f>IF(COUNT(N34:BZ34)=0,"", COUNT(N34:BZ34))</f>
        <v>22</v>
      </c>
      <c r="F34" s="12">
        <f t="shared" si="2"/>
        <v>5</v>
      </c>
      <c r="G34" s="71">
        <f>IFERROR(LARGE((N34:BZ34),1),"")</f>
        <v>631.4</v>
      </c>
      <c r="H34" s="71">
        <f>IFERROR(LARGE((N34:BZ34),2),"")</f>
        <v>631.4</v>
      </c>
      <c r="I34" s="71">
        <f>IFERROR(LARGE((N34:BZ34),3),"")</f>
        <v>631.1</v>
      </c>
      <c r="J34" s="71">
        <f>IFERROR(LARGE((N34:BZ34),4),"")</f>
        <v>630.9</v>
      </c>
      <c r="K34" s="71">
        <f>IFERROR(LARGE((N34:BZ34),5),"")</f>
        <v>630.4</v>
      </c>
      <c r="L34" s="72">
        <f t="shared" si="3"/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619.1</v>
      </c>
      <c r="S34" s="12" t="s">
        <v>12</v>
      </c>
      <c r="T34" s="12" t="s">
        <v>12</v>
      </c>
      <c r="U34" s="12" t="s">
        <v>12</v>
      </c>
      <c r="V34" s="12">
        <v>625</v>
      </c>
      <c r="W34" s="12" t="s">
        <v>12</v>
      </c>
      <c r="X34" s="12" t="s">
        <v>12</v>
      </c>
      <c r="Y34" s="12">
        <v>627.9</v>
      </c>
      <c r="Z34" s="12" t="s">
        <v>12</v>
      </c>
      <c r="AA34" s="12" t="s">
        <v>12</v>
      </c>
      <c r="AB34" s="12">
        <v>624.20000000000005</v>
      </c>
      <c r="AC34" s="12">
        <v>622.9</v>
      </c>
      <c r="AD34" s="12" t="s">
        <v>12</v>
      </c>
      <c r="AE34" s="12" t="s">
        <v>12</v>
      </c>
      <c r="AF34" s="12">
        <v>626.6</v>
      </c>
      <c r="AG34" s="12">
        <v>626.20000000000005</v>
      </c>
      <c r="AH34" s="12" t="s">
        <v>12</v>
      </c>
      <c r="AI34" s="12" t="s">
        <v>12</v>
      </c>
      <c r="AJ34" s="12">
        <v>626.9</v>
      </c>
      <c r="AK34" s="12">
        <v>630.4</v>
      </c>
      <c r="AL34" s="12" t="s">
        <v>12</v>
      </c>
      <c r="AM34" s="12" t="s">
        <v>12</v>
      </c>
      <c r="AN34" s="12">
        <v>630.9</v>
      </c>
      <c r="AO34" s="12">
        <v>631.4</v>
      </c>
      <c r="AP34" s="12">
        <v>624.20000000000005</v>
      </c>
      <c r="AQ34" s="12">
        <v>628.20000000000005</v>
      </c>
      <c r="AR34" s="12">
        <v>607.6</v>
      </c>
      <c r="AS34" s="12" t="s">
        <v>12</v>
      </c>
      <c r="AT34" s="12" t="s">
        <v>12</v>
      </c>
      <c r="AU34" s="12">
        <v>625.70000000000005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623.70000000000005</v>
      </c>
      <c r="BG34" s="12">
        <v>631.1</v>
      </c>
      <c r="BH34" s="12" t="s">
        <v>12</v>
      </c>
      <c r="BI34" s="12" t="s">
        <v>12</v>
      </c>
      <c r="BJ34" s="12" t="s">
        <v>12</v>
      </c>
      <c r="BK34" s="12">
        <v>627.5</v>
      </c>
      <c r="BL34" s="12" t="s">
        <v>12</v>
      </c>
      <c r="BM34" s="12" t="s">
        <v>12</v>
      </c>
      <c r="BN34" s="12">
        <v>631.4</v>
      </c>
      <c r="BO34" s="12">
        <v>629.1</v>
      </c>
      <c r="BP34" s="12">
        <v>625.29999999999995</v>
      </c>
      <c r="BQ34" s="12">
        <v>628.70000000000005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</row>
    <row r="35" spans="1:78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138</v>
      </c>
      <c r="E35" s="12">
        <f>IF(COUNT(N35:BZ35)=0,"", COUNT(N35:BZ35))</f>
        <v>1</v>
      </c>
      <c r="F35" s="12">
        <f t="shared" si="2"/>
        <v>1</v>
      </c>
      <c r="G35" s="71">
        <f>IFERROR(LARGE((N35:BZ35),1),"")</f>
        <v>628.79999999999995</v>
      </c>
      <c r="H35" s="71" t="str">
        <f>IFERROR(LARGE((N35:BZ35),2),"")</f>
        <v/>
      </c>
      <c r="I35" s="71" t="str">
        <f>IFERROR(LARGE((N35:BZ35),3),"")</f>
        <v/>
      </c>
      <c r="J35" s="71" t="str">
        <f>IFERROR(LARGE((N35:BZ35),4),"")</f>
        <v/>
      </c>
      <c r="K35" s="71" t="str">
        <f>IFERROR(LARGE((N35:BZ35),5),"")</f>
        <v/>
      </c>
      <c r="L35" s="72">
        <f t="shared" si="3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>
        <v>628.79999999999995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</row>
    <row r="36" spans="1:78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81</v>
      </c>
      <c r="E36" s="12">
        <f>IF(COUNT(N36:BZ36)=0,"", COUNT(N36:BZ36))</f>
        <v>6</v>
      </c>
      <c r="F36" s="12">
        <f t="shared" si="2"/>
        <v>5</v>
      </c>
      <c r="G36" s="71">
        <f>IFERROR(LARGE((N36:BZ36),1),"")</f>
        <v>631.1</v>
      </c>
      <c r="H36" s="71">
        <f>IFERROR(LARGE((N36:BZ36),2),"")</f>
        <v>630.6</v>
      </c>
      <c r="I36" s="71">
        <f>IFERROR(LARGE((N36:BZ36),3),"")</f>
        <v>629</v>
      </c>
      <c r="J36" s="71">
        <f>IFERROR(LARGE((N36:BZ36),4),"")</f>
        <v>628.79999999999995</v>
      </c>
      <c r="K36" s="71">
        <f>IFERROR(LARGE((N36:BZ36),5),"")</f>
        <v>627.29999999999995</v>
      </c>
      <c r="L36" s="72">
        <f t="shared" si="3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>
        <v>628.79999999999995</v>
      </c>
      <c r="AW36" s="12">
        <v>626.1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>
        <v>627.29999999999995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631.1</v>
      </c>
      <c r="BN36" s="12" t="s">
        <v>12</v>
      </c>
      <c r="BO36" s="12" t="s">
        <v>12</v>
      </c>
      <c r="BP36" s="12">
        <v>629</v>
      </c>
      <c r="BQ36" s="12">
        <v>630.6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</row>
    <row r="37" spans="1:78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102</v>
      </c>
      <c r="E37" s="12">
        <f>IF(COUNT(N37:BZ37)=0,"", COUNT(N37:BZ37))</f>
        <v>2</v>
      </c>
      <c r="F37" s="12">
        <f t="shared" si="2"/>
        <v>2</v>
      </c>
      <c r="G37" s="71">
        <f>IFERROR(LARGE((N37:BZ37),1),"")</f>
        <v>623.4</v>
      </c>
      <c r="H37" s="71">
        <f>IFERROR(LARGE((N37:BZ37),2),"")</f>
        <v>616.1</v>
      </c>
      <c r="I37" s="71" t="str">
        <f>IFERROR(LARGE((N37:BZ37),3),"")</f>
        <v/>
      </c>
      <c r="J37" s="71" t="str">
        <f>IFERROR(LARGE((N37:BZ37),4),"")</f>
        <v/>
      </c>
      <c r="K37" s="71" t="str">
        <f>IFERROR(LARGE((N37:BZ37),5),"")</f>
        <v/>
      </c>
      <c r="L37" s="72">
        <f t="shared" si="3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>
        <v>616.1</v>
      </c>
      <c r="BG37" s="12">
        <v>623.4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</row>
    <row r="38" spans="1:78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111</v>
      </c>
      <c r="E38" s="12">
        <f>IF(COUNT(N38:BZ38)=0,"", COUNT(N38:BZ38))</f>
        <v>7</v>
      </c>
      <c r="F38" s="12">
        <f t="shared" si="2"/>
        <v>5</v>
      </c>
      <c r="G38" s="71">
        <f>IFERROR(LARGE((N38:BZ38),1),"")</f>
        <v>633.70000000000005</v>
      </c>
      <c r="H38" s="71">
        <f>IFERROR(LARGE((N38:BZ38),2),"")</f>
        <v>630.79999999999995</v>
      </c>
      <c r="I38" s="71">
        <f>IFERROR(LARGE((N38:BZ38),3),"")</f>
        <v>629.20000000000005</v>
      </c>
      <c r="J38" s="71">
        <f>IFERROR(LARGE((N38:BZ38),4),"")</f>
        <v>629</v>
      </c>
      <c r="K38" s="71">
        <f>IFERROR(LARGE((N38:BZ38),5),"")</f>
        <v>628.20000000000005</v>
      </c>
      <c r="L38" s="72">
        <f t="shared" si="3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>
        <v>628.20000000000005</v>
      </c>
      <c r="BJ38" s="12" t="s">
        <v>12</v>
      </c>
      <c r="BK38" s="12" t="s">
        <v>12</v>
      </c>
      <c r="BL38" s="12">
        <v>630.79999999999995</v>
      </c>
      <c r="BM38" s="12" t="s">
        <v>12</v>
      </c>
      <c r="BN38" s="12">
        <v>626.70000000000005</v>
      </c>
      <c r="BO38" s="12">
        <v>629</v>
      </c>
      <c r="BP38" s="12">
        <v>627.1</v>
      </c>
      <c r="BQ38" s="12">
        <v>629.20000000000005</v>
      </c>
      <c r="BR38" s="12" t="s">
        <v>12</v>
      </c>
      <c r="BS38" s="12" t="s">
        <v>12</v>
      </c>
      <c r="BT38" s="12">
        <v>633.70000000000005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</row>
    <row r="39" spans="1:78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142</v>
      </c>
      <c r="E39" s="12">
        <f>IF(COUNT(N39:BZ39)=0,"", COUNT(N39:BZ39))</f>
        <v>9</v>
      </c>
      <c r="F39" s="12">
        <f t="shared" si="2"/>
        <v>5</v>
      </c>
      <c r="G39" s="71">
        <f>IFERROR(LARGE((N39:BZ39),1),"")</f>
        <v>625.6</v>
      </c>
      <c r="H39" s="71">
        <f>IFERROR(LARGE((N39:BZ39),2),"")</f>
        <v>625.5</v>
      </c>
      <c r="I39" s="71">
        <f>IFERROR(LARGE((N39:BZ39),3),"")</f>
        <v>624.70000000000005</v>
      </c>
      <c r="J39" s="71">
        <f>IFERROR(LARGE((N39:BZ39),4),"")</f>
        <v>624</v>
      </c>
      <c r="K39" s="71">
        <f>IFERROR(LARGE((N39:BZ39),5),"")</f>
        <v>622.6</v>
      </c>
      <c r="L39" s="72">
        <f t="shared" si="3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>
        <v>625.5</v>
      </c>
      <c r="AU39" s="12" t="s">
        <v>12</v>
      </c>
      <c r="AV39" s="12">
        <v>616.70000000000005</v>
      </c>
      <c r="AW39" s="12" t="s">
        <v>12</v>
      </c>
      <c r="AX39" s="12">
        <v>616.4</v>
      </c>
      <c r="AY39" s="12" t="s">
        <v>12</v>
      </c>
      <c r="AZ39" s="12" t="s">
        <v>12</v>
      </c>
      <c r="BA39" s="12" t="s">
        <v>12</v>
      </c>
      <c r="BB39" s="12">
        <v>622.6</v>
      </c>
      <c r="BC39" s="12" t="s">
        <v>12</v>
      </c>
      <c r="BD39" s="12" t="s">
        <v>12</v>
      </c>
      <c r="BE39" s="12" t="s">
        <v>12</v>
      </c>
      <c r="BF39" s="12">
        <v>618.4</v>
      </c>
      <c r="BG39" s="12">
        <v>619.4</v>
      </c>
      <c r="BH39" s="12" t="s">
        <v>12</v>
      </c>
      <c r="BI39" s="12" t="s">
        <v>12</v>
      </c>
      <c r="BJ39" s="12">
        <v>624.70000000000005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>
        <v>625.6</v>
      </c>
      <c r="BQ39" s="12">
        <v>624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</row>
    <row r="40" spans="1:78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103</v>
      </c>
      <c r="E40" s="12">
        <f>IF(COUNT(N40:BZ40)=0,"", COUNT(N40:BZ40))</f>
        <v>4</v>
      </c>
      <c r="F40" s="12">
        <f t="shared" si="2"/>
        <v>4</v>
      </c>
      <c r="G40" s="71">
        <f>IFERROR(LARGE((N40:BZ40),1),"")</f>
        <v>621.1</v>
      </c>
      <c r="H40" s="71">
        <f>IFERROR(LARGE((N40:BZ40),2),"")</f>
        <v>620.6</v>
      </c>
      <c r="I40" s="71">
        <f>IFERROR(LARGE((N40:BZ40),3),"")</f>
        <v>620.29999999999995</v>
      </c>
      <c r="J40" s="71">
        <f>IFERROR(LARGE((N40:BZ40),4),"")</f>
        <v>619</v>
      </c>
      <c r="K40" s="71" t="str">
        <f>IFERROR(LARGE((N40:BZ40),5),"")</f>
        <v/>
      </c>
      <c r="L40" s="72">
        <f t="shared" si="3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>
        <v>620.6</v>
      </c>
      <c r="AC40" s="12">
        <v>619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620.29999999999995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>
        <v>621.1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</row>
    <row r="41" spans="1:78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140</v>
      </c>
      <c r="E41" s="12">
        <f>IF(COUNT(N41:BZ41)=0,"", COUNT(N41:BZ41))</f>
        <v>1</v>
      </c>
      <c r="F41" s="12">
        <f t="shared" si="2"/>
        <v>1</v>
      </c>
      <c r="G41" s="71">
        <f>IFERROR(LARGE((N41:BZ41),1),"")</f>
        <v>626.5</v>
      </c>
      <c r="H41" s="71" t="str">
        <f>IFERROR(LARGE((N41:BZ41),2),"")</f>
        <v/>
      </c>
      <c r="I41" s="71" t="str">
        <f>IFERROR(LARGE((N41:BZ41),3),"")</f>
        <v/>
      </c>
      <c r="J41" s="71" t="str">
        <f>IFERROR(LARGE((N41:BZ41),4),"")</f>
        <v/>
      </c>
      <c r="K41" s="71" t="str">
        <f>IFERROR(LARGE((N41:BZ41),5),"")</f>
        <v/>
      </c>
      <c r="L41" s="72">
        <f t="shared" si="3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626.5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</row>
    <row r="42" spans="1:78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89</v>
      </c>
      <c r="E42" s="12">
        <f>IF(COUNT(N42:BZ42)=0,"", COUNT(N42:BZ42))</f>
        <v>10</v>
      </c>
      <c r="F42" s="12">
        <f t="shared" si="2"/>
        <v>5</v>
      </c>
      <c r="G42" s="71">
        <f>IFERROR(LARGE((N42:BZ42),1),"")</f>
        <v>626.9</v>
      </c>
      <c r="H42" s="71">
        <f>IFERROR(LARGE((N42:BZ42),2),"")</f>
        <v>626.4</v>
      </c>
      <c r="I42" s="71">
        <f>IFERROR(LARGE((N42:BZ42),3),"")</f>
        <v>626</v>
      </c>
      <c r="J42" s="71">
        <f>IFERROR(LARGE((N42:BZ42),4),"")</f>
        <v>625.20000000000005</v>
      </c>
      <c r="K42" s="71">
        <f>IFERROR(LARGE((N42:BZ42),5),"")</f>
        <v>625.1</v>
      </c>
      <c r="L42" s="72">
        <f t="shared" si="3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>
        <v>626.4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>
        <v>622.4</v>
      </c>
      <c r="AC42" s="12">
        <v>623.5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>
        <v>619</v>
      </c>
      <c r="AT42" s="12" t="s">
        <v>12</v>
      </c>
      <c r="AU42" s="12" t="s">
        <v>12</v>
      </c>
      <c r="AV42" s="12">
        <v>622.5</v>
      </c>
      <c r="AW42" s="12">
        <v>625.1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>
        <v>622.9</v>
      </c>
      <c r="BG42" s="12">
        <v>625.20000000000005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>
        <v>626</v>
      </c>
      <c r="BO42" s="12">
        <v>626.9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</row>
    <row r="43" spans="1:78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116</v>
      </c>
      <c r="E43" s="12">
        <f>IF(COUNT(N43:BZ43)=0,"", COUNT(N43:BZ43))</f>
        <v>4</v>
      </c>
      <c r="F43" s="12">
        <f t="shared" si="2"/>
        <v>4</v>
      </c>
      <c r="G43" s="71">
        <f>IFERROR(LARGE((N43:BZ43),1),"")</f>
        <v>629</v>
      </c>
      <c r="H43" s="71">
        <f>IFERROR(LARGE((N43:BZ43),2),"")</f>
        <v>628.29999999999995</v>
      </c>
      <c r="I43" s="71">
        <f>IFERROR(LARGE((N43:BZ43),3),"")</f>
        <v>627.29999999999995</v>
      </c>
      <c r="J43" s="71">
        <f>IFERROR(LARGE((N43:BZ43),4),"")</f>
        <v>626.29999999999995</v>
      </c>
      <c r="K43" s="71" t="str">
        <f>IFERROR(LARGE((N43:BZ43),5),"")</f>
        <v/>
      </c>
      <c r="L43" s="72">
        <f t="shared" si="3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>
        <v>628.29999999999995</v>
      </c>
      <c r="AC43" s="12">
        <v>629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>
        <v>627.29999999999995</v>
      </c>
      <c r="BO43" s="12">
        <v>626.29999999999995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</row>
    <row r="44" spans="1:78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97</v>
      </c>
      <c r="E44" s="12">
        <f>IF(COUNT(N44:BZ44)=0,"", COUNT(N44:BZ44))</f>
        <v>11</v>
      </c>
      <c r="F44" s="12">
        <f t="shared" si="2"/>
        <v>5</v>
      </c>
      <c r="G44" s="71">
        <f>IFERROR(LARGE((N44:BZ44),1),"")</f>
        <v>630.1</v>
      </c>
      <c r="H44" s="71">
        <f>IFERROR(LARGE((N44:BZ44),2),"")</f>
        <v>628.5</v>
      </c>
      <c r="I44" s="71">
        <f>IFERROR(LARGE((N44:BZ44),3),"")</f>
        <v>628.5</v>
      </c>
      <c r="J44" s="71">
        <f>IFERROR(LARGE((N44:BZ44),4),"")</f>
        <v>628.29999999999995</v>
      </c>
      <c r="K44" s="71">
        <f>IFERROR(LARGE((N44:BZ44),5),"")</f>
        <v>627.5</v>
      </c>
      <c r="L44" s="72">
        <f t="shared" si="3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>
        <v>618.9</v>
      </c>
      <c r="X44" s="12">
        <v>622.1</v>
      </c>
      <c r="Y44" s="12" t="s">
        <v>12</v>
      </c>
      <c r="Z44" s="12" t="s">
        <v>12</v>
      </c>
      <c r="AA44" s="12" t="s">
        <v>12</v>
      </c>
      <c r="AB44" s="12">
        <v>628.5</v>
      </c>
      <c r="AC44" s="12">
        <v>630.1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>
        <v>628.29999999999995</v>
      </c>
      <c r="AI44" s="12">
        <v>628.5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>
        <v>626.79999999999995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>
        <v>627.5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>
        <v>624</v>
      </c>
      <c r="BM44" s="12" t="s">
        <v>12</v>
      </c>
      <c r="BN44" s="12" t="s">
        <v>12</v>
      </c>
      <c r="BO44" s="12" t="s">
        <v>12</v>
      </c>
      <c r="BP44" s="12">
        <v>622.6</v>
      </c>
      <c r="BQ44" s="12">
        <v>621.79999999999995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</row>
    <row r="45" spans="1:78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113</v>
      </c>
      <c r="E45" s="12">
        <f>IF(COUNT(N45:BZ45)=0,"", COUNT(N45:BZ45))</f>
        <v>9</v>
      </c>
      <c r="F45" s="12">
        <f t="shared" si="2"/>
        <v>5</v>
      </c>
      <c r="G45" s="71">
        <f>IFERROR(LARGE((N45:BZ45),1),"")</f>
        <v>627.29999999999995</v>
      </c>
      <c r="H45" s="71">
        <f>IFERROR(LARGE((N45:BZ45),2),"")</f>
        <v>623.79999999999995</v>
      </c>
      <c r="I45" s="71">
        <f>IFERROR(LARGE((N45:BZ45),3),"")</f>
        <v>623.5</v>
      </c>
      <c r="J45" s="71">
        <f>IFERROR(LARGE((N45:BZ45),4),"")</f>
        <v>621.6</v>
      </c>
      <c r="K45" s="71">
        <f>IFERROR(LARGE((N45:BZ45),5),"")</f>
        <v>621.1</v>
      </c>
      <c r="L45" s="72">
        <f t="shared" si="3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>
        <v>627.29999999999995</v>
      </c>
      <c r="AW45" s="12" t="s">
        <v>12</v>
      </c>
      <c r="AX45" s="12">
        <v>623.79999999999995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617.1</v>
      </c>
      <c r="BG45" s="12">
        <v>615.5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>
        <v>615</v>
      </c>
      <c r="BM45" s="12" t="s">
        <v>12</v>
      </c>
      <c r="BN45" s="12">
        <v>619</v>
      </c>
      <c r="BO45" s="12">
        <v>621.6</v>
      </c>
      <c r="BP45" s="12">
        <v>621.1</v>
      </c>
      <c r="BQ45" s="12">
        <v>623.5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</row>
    <row r="46" spans="1:78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104</v>
      </c>
      <c r="E46" s="12">
        <f>IF(COUNT(N46:BZ46)=0,"", COUNT(N46:BZ46))</f>
        <v>2</v>
      </c>
      <c r="F46" s="12">
        <f t="shared" si="2"/>
        <v>2</v>
      </c>
      <c r="G46" s="71">
        <f>IFERROR(LARGE((N46:BZ46),1),"")</f>
        <v>618.4</v>
      </c>
      <c r="H46" s="71">
        <f>IFERROR(LARGE((N46:BZ46),2),"")</f>
        <v>615.5</v>
      </c>
      <c r="I46" s="71" t="str">
        <f>IFERROR(LARGE((N46:BZ46),3),"")</f>
        <v/>
      </c>
      <c r="J46" s="71" t="str">
        <f>IFERROR(LARGE((N46:BZ46),4),"")</f>
        <v/>
      </c>
      <c r="K46" s="71" t="str">
        <f>IFERROR(LARGE((N46:BZ46),5),"")</f>
        <v/>
      </c>
      <c r="L46" s="72">
        <f t="shared" si="3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>
        <v>618.4</v>
      </c>
      <c r="BG46" s="12">
        <v>615.5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</row>
    <row r="47" spans="1:78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88</v>
      </c>
      <c r="E47" s="12">
        <f>IF(COUNT(N47:BZ47)=0,"", COUNT(N47:BZ47))</f>
        <v>11</v>
      </c>
      <c r="F47" s="12">
        <f t="shared" si="2"/>
        <v>5</v>
      </c>
      <c r="G47" s="71">
        <f>IFERROR(LARGE((N47:BZ47),1),"")</f>
        <v>629.29999999999995</v>
      </c>
      <c r="H47" s="71">
        <f>IFERROR(LARGE((N47:BZ47),2),"")</f>
        <v>629.20000000000005</v>
      </c>
      <c r="I47" s="71">
        <f>IFERROR(LARGE((N47:BZ47),3),"")</f>
        <v>628.5</v>
      </c>
      <c r="J47" s="71">
        <f>IFERROR(LARGE((N47:BZ47),4),"")</f>
        <v>627.6</v>
      </c>
      <c r="K47" s="71">
        <f>IFERROR(LARGE((N47:BZ47),5),"")</f>
        <v>627.5</v>
      </c>
      <c r="L47" s="72">
        <f t="shared" si="3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625.5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>
        <v>623.1</v>
      </c>
      <c r="AC47" s="12">
        <v>621.5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>
        <v>629.20000000000005</v>
      </c>
      <c r="BG47" s="12">
        <v>628.5</v>
      </c>
      <c r="BH47" s="12" t="s">
        <v>12</v>
      </c>
      <c r="BI47" s="12" t="s">
        <v>12</v>
      </c>
      <c r="BJ47" s="12" t="s">
        <v>12</v>
      </c>
      <c r="BK47" s="12">
        <v>629.29999999999995</v>
      </c>
      <c r="BL47" s="12" t="s">
        <v>12</v>
      </c>
      <c r="BM47" s="12" t="s">
        <v>12</v>
      </c>
      <c r="BN47" s="12">
        <v>624.29999999999995</v>
      </c>
      <c r="BO47" s="12">
        <v>620.70000000000005</v>
      </c>
      <c r="BP47" s="12">
        <v>627.5</v>
      </c>
      <c r="BQ47" s="12">
        <v>627.6</v>
      </c>
      <c r="BR47" s="12" t="s">
        <v>12</v>
      </c>
      <c r="BS47" s="12">
        <v>625.20000000000005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</row>
    <row r="48" spans="1:78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155</v>
      </c>
      <c r="E48" s="12">
        <f>IF(COUNT(N48:BZ48)=0,"", COUNT(N48:BZ48))</f>
        <v>6</v>
      </c>
      <c r="F48" s="12">
        <f t="shared" si="2"/>
        <v>5</v>
      </c>
      <c r="G48" s="71">
        <f>IFERROR(LARGE((N48:BZ48),1),"")</f>
        <v>626.5</v>
      </c>
      <c r="H48" s="71">
        <f>IFERROR(LARGE((N48:BZ48),2),"")</f>
        <v>624.20000000000005</v>
      </c>
      <c r="I48" s="71">
        <f>IFERROR(LARGE((N48:BZ48),3),"")</f>
        <v>623.9</v>
      </c>
      <c r="J48" s="71">
        <f>IFERROR(LARGE((N48:BZ48),4),"")</f>
        <v>623</v>
      </c>
      <c r="K48" s="71">
        <f>IFERROR(LARGE((N48:BZ48),5),"")</f>
        <v>621</v>
      </c>
      <c r="L48" s="72">
        <f t="shared" si="3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>
        <v>626.5</v>
      </c>
      <c r="BG48" s="12">
        <v>619.29999999999995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>
        <v>621</v>
      </c>
      <c r="BO48" s="12">
        <v>623</v>
      </c>
      <c r="BP48" s="12">
        <v>624.20000000000005</v>
      </c>
      <c r="BQ48" s="12">
        <v>623.9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</row>
    <row r="49" spans="1:78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79</v>
      </c>
      <c r="E49" s="12">
        <f>IF(COUNT(N49:BZ49)=0,"", COUNT(N49:BZ49))</f>
        <v>11</v>
      </c>
      <c r="F49" s="12">
        <f t="shared" si="2"/>
        <v>5</v>
      </c>
      <c r="G49" s="71">
        <f>IFERROR(LARGE((N49:BZ49),1),"")</f>
        <v>634.1</v>
      </c>
      <c r="H49" s="71">
        <f>IFERROR(LARGE((N49:BZ49),2),"")</f>
        <v>633.5</v>
      </c>
      <c r="I49" s="71">
        <f>IFERROR(LARGE((N49:BZ49),3),"")</f>
        <v>632.70000000000005</v>
      </c>
      <c r="J49" s="71">
        <f>IFERROR(LARGE((N49:BZ49),4),"")</f>
        <v>631.6</v>
      </c>
      <c r="K49" s="71">
        <f>IFERROR(LARGE((N49:BZ49),5),"")</f>
        <v>630.70000000000005</v>
      </c>
      <c r="L49" s="72">
        <f t="shared" si="3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>
        <v>629.1</v>
      </c>
      <c r="AK49" s="12">
        <v>633.5</v>
      </c>
      <c r="AL49" s="12">
        <v>634.1</v>
      </c>
      <c r="AM49" s="12">
        <v>627.9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>
        <v>632.70000000000005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631.6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630.70000000000005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>
        <v>630.1</v>
      </c>
      <c r="BO49" s="12">
        <v>629.5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>
        <v>628.1</v>
      </c>
      <c r="BV49" s="12">
        <v>629.4</v>
      </c>
      <c r="BW49" s="12" t="s">
        <v>12</v>
      </c>
      <c r="BX49" s="12" t="s">
        <v>12</v>
      </c>
      <c r="BY49" s="12" t="s">
        <v>12</v>
      </c>
      <c r="BZ49" s="12" t="s">
        <v>12</v>
      </c>
    </row>
    <row r="50" spans="1:78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139</v>
      </c>
      <c r="E50" s="12">
        <f>IF(COUNT(N50:BZ50)=0,"", COUNT(N50:BZ50))</f>
        <v>8</v>
      </c>
      <c r="F50" s="12">
        <f t="shared" si="2"/>
        <v>5</v>
      </c>
      <c r="G50" s="71">
        <f>IFERROR(LARGE((N50:BZ50),1),"")</f>
        <v>629.1</v>
      </c>
      <c r="H50" s="71">
        <f>IFERROR(LARGE((N50:BZ50),2),"")</f>
        <v>627.1</v>
      </c>
      <c r="I50" s="71">
        <f>IFERROR(LARGE((N50:BZ50),3),"")</f>
        <v>626.6</v>
      </c>
      <c r="J50" s="71">
        <f>IFERROR(LARGE((N50:BZ50),4),"")</f>
        <v>626.20000000000005</v>
      </c>
      <c r="K50" s="71">
        <f>IFERROR(LARGE((N50:BZ50),5),"")</f>
        <v>625</v>
      </c>
      <c r="L50" s="72">
        <f t="shared" si="3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>
        <v>627.1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>
        <v>626.20000000000005</v>
      </c>
      <c r="BG50" s="12">
        <v>629.1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>
        <v>624.9</v>
      </c>
      <c r="BO50" s="12">
        <v>624.4</v>
      </c>
      <c r="BP50" s="12">
        <v>625</v>
      </c>
      <c r="BQ50" s="12">
        <v>626.6</v>
      </c>
      <c r="BR50" s="12">
        <v>624.9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</row>
    <row r="51" spans="1:78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168</v>
      </c>
      <c r="E51" s="12">
        <f>IF(COUNT(N51:BZ51)=0,"", COUNT(N51:BZ51))</f>
        <v>3</v>
      </c>
      <c r="F51" s="12">
        <f t="shared" si="2"/>
        <v>3</v>
      </c>
      <c r="G51" s="71">
        <f>IFERROR(LARGE((N51:BZ51),1),"")</f>
        <v>626.5</v>
      </c>
      <c r="H51" s="71">
        <f>IFERROR(LARGE((N51:BZ51),2),"")</f>
        <v>625.1</v>
      </c>
      <c r="I51" s="71">
        <f>IFERROR(LARGE((N51:BZ51),3),"")</f>
        <v>623</v>
      </c>
      <c r="J51" s="71" t="str">
        <f>IFERROR(LARGE((N51:BZ51),4),"")</f>
        <v/>
      </c>
      <c r="K51" s="71" t="str">
        <f>IFERROR(LARGE((N51:BZ51),5),"")</f>
        <v/>
      </c>
      <c r="L51" s="72">
        <f t="shared" si="3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>
        <v>625.1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>
        <v>626.5</v>
      </c>
      <c r="BQ51" s="12">
        <v>623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</row>
    <row r="52" spans="1:78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83</v>
      </c>
      <c r="E52" s="12">
        <f>IF(COUNT(N52:BZ52)=0,"", COUNT(N52:BZ52))</f>
        <v>8</v>
      </c>
      <c r="F52" s="12">
        <f t="shared" si="2"/>
        <v>5</v>
      </c>
      <c r="G52" s="71">
        <f>IFERROR(LARGE((N52:BZ52),1),"")</f>
        <v>629.9</v>
      </c>
      <c r="H52" s="71">
        <f>IFERROR(LARGE((N52:BZ52),2),"")</f>
        <v>628.70000000000005</v>
      </c>
      <c r="I52" s="71">
        <f>IFERROR(LARGE((N52:BZ52),3),"")</f>
        <v>627.4</v>
      </c>
      <c r="J52" s="71">
        <f>IFERROR(LARGE((N52:BZ52),4),"")</f>
        <v>626.79999999999995</v>
      </c>
      <c r="K52" s="71">
        <f>IFERROR(LARGE((N52:BZ52),5),"")</f>
        <v>625.5</v>
      </c>
      <c r="L52" s="72">
        <f t="shared" si="3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>
        <v>627.4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>
        <v>625.5</v>
      </c>
      <c r="AC52" s="12">
        <v>623.6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>
        <v>623.5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>
        <v>623.79999999999995</v>
      </c>
      <c r="BL52" s="12" t="s">
        <v>12</v>
      </c>
      <c r="BM52" s="12">
        <v>629.9</v>
      </c>
      <c r="BN52" s="12" t="s">
        <v>12</v>
      </c>
      <c r="BO52" s="12" t="s">
        <v>12</v>
      </c>
      <c r="BP52" s="12">
        <v>626.79999999999995</v>
      </c>
      <c r="BQ52" s="12">
        <v>628.70000000000005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</row>
    <row r="53" spans="1:78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80</v>
      </c>
      <c r="E53" s="12">
        <f>IF(COUNT(N53:BZ53)=0,"", COUNT(N53:BZ53))</f>
        <v>17</v>
      </c>
      <c r="F53" s="12">
        <f t="shared" si="2"/>
        <v>5</v>
      </c>
      <c r="G53" s="71">
        <f>IFERROR(LARGE((N53:BZ53),1),"")</f>
        <v>630.5</v>
      </c>
      <c r="H53" s="71">
        <f>IFERROR(LARGE((N53:BZ53),2),"")</f>
        <v>630.20000000000005</v>
      </c>
      <c r="I53" s="71">
        <f>IFERROR(LARGE((N53:BZ53),3),"")</f>
        <v>629.9</v>
      </c>
      <c r="J53" s="71">
        <f>IFERROR(LARGE((N53:BZ53),4),"")</f>
        <v>629.6</v>
      </c>
      <c r="K53" s="71">
        <f>IFERROR(LARGE((N53:BZ53),5),"")</f>
        <v>629.5</v>
      </c>
      <c r="L53" s="72">
        <f t="shared" si="3"/>
        <v>629.93999999999994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>
        <v>623.6</v>
      </c>
      <c r="X53" s="12">
        <v>627.79999999999995</v>
      </c>
      <c r="Y53" s="12" t="s">
        <v>12</v>
      </c>
      <c r="Z53" s="12">
        <v>628.4</v>
      </c>
      <c r="AA53" s="12">
        <v>629.9</v>
      </c>
      <c r="AB53" s="12">
        <v>628.70000000000005</v>
      </c>
      <c r="AC53" s="12">
        <v>627.20000000000005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>
        <v>628.79999999999995</v>
      </c>
      <c r="AK53" s="12">
        <v>629.5</v>
      </c>
      <c r="AL53" s="12">
        <v>630.20000000000005</v>
      </c>
      <c r="AM53" s="12">
        <v>624.9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>
        <v>627.4</v>
      </c>
      <c r="AW53" s="12">
        <v>626.29999999999995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>
        <v>623.5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>
        <v>626.79999999999995</v>
      </c>
      <c r="BN53" s="12" t="s">
        <v>12</v>
      </c>
      <c r="BO53" s="12" t="s">
        <v>12</v>
      </c>
      <c r="BP53" s="12">
        <v>628.79999999999995</v>
      </c>
      <c r="BQ53" s="12">
        <v>629.6</v>
      </c>
      <c r="BR53" s="12" t="s">
        <v>12</v>
      </c>
      <c r="BS53" s="12" t="s">
        <v>12</v>
      </c>
      <c r="BT53" s="12">
        <v>630.5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</row>
    <row r="54" spans="1:78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112</v>
      </c>
      <c r="E54" s="12">
        <f>IF(COUNT(N54:BZ54)=0,"", COUNT(N54:BZ54))</f>
        <v>2</v>
      </c>
      <c r="F54" s="12">
        <f t="shared" si="2"/>
        <v>2</v>
      </c>
      <c r="G54" s="71">
        <f>IFERROR(LARGE((N54:BZ54),1),"")</f>
        <v>626.6</v>
      </c>
      <c r="H54" s="71">
        <f>IFERROR(LARGE((N54:BZ54),2),"")</f>
        <v>625</v>
      </c>
      <c r="I54" s="71" t="str">
        <f>IFERROR(LARGE((N54:BZ54),3),"")</f>
        <v/>
      </c>
      <c r="J54" s="71" t="str">
        <f>IFERROR(LARGE((N54:BZ54),4),"")</f>
        <v/>
      </c>
      <c r="K54" s="71" t="str">
        <f>IFERROR(LARGE((N54:BZ54),5),"")</f>
        <v/>
      </c>
      <c r="L54" s="72">
        <f t="shared" si="3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>
        <v>625</v>
      </c>
      <c r="AC54" s="12">
        <v>626.6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</row>
    <row r="55" spans="1:78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118</v>
      </c>
      <c r="E55" s="12">
        <f>IF(COUNT(N55:BZ55)=0,"", COUNT(N55:BZ55))</f>
        <v>6</v>
      </c>
      <c r="F55" s="12">
        <f t="shared" si="2"/>
        <v>5</v>
      </c>
      <c r="G55" s="71">
        <f>IFERROR(LARGE((N55:BZ55),1),"")</f>
        <v>628</v>
      </c>
      <c r="H55" s="71">
        <f>IFERROR(LARGE((N55:BZ55),2),"")</f>
        <v>626.20000000000005</v>
      </c>
      <c r="I55" s="71">
        <f>IFERROR(LARGE((N55:BZ55),3),"")</f>
        <v>625.20000000000005</v>
      </c>
      <c r="J55" s="71">
        <f>IFERROR(LARGE((N55:BZ55),4),"")</f>
        <v>623.9</v>
      </c>
      <c r="K55" s="71">
        <f>IFERROR(LARGE((N55:BZ55),5),"")</f>
        <v>621.5</v>
      </c>
      <c r="L55" s="72">
        <f t="shared" si="3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>
        <v>628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>
        <v>623.9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>
        <v>621.29999999999995</v>
      </c>
      <c r="BG55" s="12">
        <v>621.5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>
        <v>626.20000000000005</v>
      </c>
      <c r="BO55" s="12">
        <v>625.20000000000005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</row>
    <row r="56" spans="1:78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82</v>
      </c>
      <c r="E56" s="12">
        <f>IF(COUNT(N56:BZ56)=0,"", COUNT(N56:BZ56))</f>
        <v>9</v>
      </c>
      <c r="F56" s="12">
        <f t="shared" si="2"/>
        <v>5</v>
      </c>
      <c r="G56" s="71">
        <f>IFERROR(LARGE((N56:BZ56),1),"")</f>
        <v>630.9</v>
      </c>
      <c r="H56" s="71">
        <f>IFERROR(LARGE((N56:BZ56),2),"")</f>
        <v>630.9</v>
      </c>
      <c r="I56" s="71">
        <f>IFERROR(LARGE((N56:BZ56),3),"")</f>
        <v>630.20000000000005</v>
      </c>
      <c r="J56" s="71">
        <f>IFERROR(LARGE((N56:BZ56),4),"")</f>
        <v>630.1</v>
      </c>
      <c r="K56" s="71">
        <f>IFERROR(LARGE((N56:BZ56),5),"")</f>
        <v>630.1</v>
      </c>
      <c r="L56" s="72">
        <f t="shared" si="3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>
        <v>630.1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>
        <v>627</v>
      </c>
      <c r="AC56" s="12">
        <v>630.9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>
        <v>630.20000000000005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>
        <v>630.1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>
        <v>627.79999999999995</v>
      </c>
      <c r="BN56" s="12" t="s">
        <v>12</v>
      </c>
      <c r="BO56" s="12" t="s">
        <v>12</v>
      </c>
      <c r="BP56" s="12">
        <v>624</v>
      </c>
      <c r="BQ56" s="12">
        <v>629.4</v>
      </c>
      <c r="BR56" s="12" t="s">
        <v>12</v>
      </c>
      <c r="BS56" s="12" t="s">
        <v>12</v>
      </c>
      <c r="BT56" s="12">
        <v>630.9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</row>
    <row r="57" spans="1:78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93</v>
      </c>
      <c r="E57" s="12">
        <f>IF(COUNT(N57:BZ57)=0,"", COUNT(N57:BZ57))</f>
        <v>7</v>
      </c>
      <c r="F57" s="12">
        <f t="shared" si="2"/>
        <v>5</v>
      </c>
      <c r="G57" s="71">
        <f>IFERROR(LARGE((N57:BZ57),1),"")</f>
        <v>627.79999999999995</v>
      </c>
      <c r="H57" s="71">
        <f>IFERROR(LARGE((N57:BZ57),2),"")</f>
        <v>627.70000000000005</v>
      </c>
      <c r="I57" s="71">
        <f>IFERROR(LARGE((N57:BZ57),3),"")</f>
        <v>625.5</v>
      </c>
      <c r="J57" s="71">
        <f>IFERROR(LARGE((N57:BZ57),4),"")</f>
        <v>624.9</v>
      </c>
      <c r="K57" s="71">
        <f>IFERROR(LARGE((N57:BZ57),5),"")</f>
        <v>623.29999999999995</v>
      </c>
      <c r="L57" s="72">
        <f t="shared" si="3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>
        <v>621</v>
      </c>
      <c r="AC57" s="12">
        <v>622.9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>
        <v>624.9</v>
      </c>
      <c r="BG57" s="12">
        <v>623.29999999999995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>
        <v>625.5</v>
      </c>
      <c r="BM57" s="12" t="s">
        <v>12</v>
      </c>
      <c r="BN57" s="12">
        <v>627.79999999999995</v>
      </c>
      <c r="BO57" s="12">
        <v>627.70000000000005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</row>
    <row r="58" spans="1:78" x14ac:dyDescent="0.35">
      <c r="A58" t="str">
        <f t="shared" ref="A58:A72" si="4">IF(D58="","",(RIGHT(D58,LEN(D58)-SEARCH(" ",D58,1))))</f>
        <v/>
      </c>
      <c r="B58" t="str">
        <f t="shared" ref="B58:B72" si="5">IF(D58="","",(LEFT(D58,SEARCH(" ",D58,1))))</f>
        <v/>
      </c>
      <c r="C58" s="12">
        <v>50</v>
      </c>
      <c r="E58" s="12" t="str">
        <f>IF(COUNT(N58:BZ58)=0,"", COUNT(N58:BZ58))</f>
        <v/>
      </c>
      <c r="F58" s="12" t="str">
        <f t="shared" ref="F58:F72" si="6">_xlfn.IFS(E58="","",E58=1,1,E58=2,2,E58=3,3,E58=4,4,E58=5,5,E58&gt;5,5)</f>
        <v/>
      </c>
      <c r="G58" s="71" t="str">
        <f>IFERROR(LARGE((N58:BZ58),1),"")</f>
        <v/>
      </c>
      <c r="H58" s="71" t="str">
        <f>IFERROR(LARGE((N58:BZ58),2),"")</f>
        <v/>
      </c>
      <c r="I58" s="71" t="str">
        <f>IFERROR(LARGE((N58:BZ58),3),"")</f>
        <v/>
      </c>
      <c r="J58" s="71" t="str">
        <f>IFERROR(LARGE((N58:BZ58),4),"")</f>
        <v/>
      </c>
      <c r="K58" s="71" t="str">
        <f>IFERROR(LARGE((N58:BZ58),5),"")</f>
        <v/>
      </c>
      <c r="L58" s="72" t="str">
        <f t="shared" ref="L58:L72" si="7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</row>
    <row r="59" spans="1:78" x14ac:dyDescent="0.35">
      <c r="A59" t="str">
        <f t="shared" si="4"/>
        <v/>
      </c>
      <c r="B59" t="str">
        <f t="shared" si="5"/>
        <v/>
      </c>
      <c r="C59" s="12">
        <v>51</v>
      </c>
      <c r="E59" s="12" t="str">
        <f>IF(COUNT(N59:BZ59)=0,"", COUNT(N59:BZ59))</f>
        <v/>
      </c>
      <c r="F59" s="12" t="str">
        <f t="shared" si="6"/>
        <v/>
      </c>
      <c r="G59" s="71" t="str">
        <f>IFERROR(LARGE((N59:BZ59),1),"")</f>
        <v/>
      </c>
      <c r="H59" s="71" t="str">
        <f>IFERROR(LARGE((N59:BZ59),2),"")</f>
        <v/>
      </c>
      <c r="I59" s="71" t="str">
        <f>IFERROR(LARGE((N59:BZ59),3),"")</f>
        <v/>
      </c>
      <c r="J59" s="71" t="str">
        <f>IFERROR(LARGE((N59:BZ59),4),"")</f>
        <v/>
      </c>
      <c r="K59" s="71" t="str">
        <f>IFERROR(LARGE((N59:BZ59),5),"")</f>
        <v/>
      </c>
      <c r="L59" s="72" t="str">
        <f t="shared" si="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</row>
    <row r="60" spans="1:78" x14ac:dyDescent="0.35">
      <c r="A60" t="str">
        <f t="shared" si="4"/>
        <v/>
      </c>
      <c r="B60" t="str">
        <f t="shared" si="5"/>
        <v/>
      </c>
      <c r="C60" s="12">
        <v>52</v>
      </c>
      <c r="E60" s="12" t="str">
        <f>IF(COUNT(N60:BZ60)=0,"", COUNT(N60:BZ60))</f>
        <v/>
      </c>
      <c r="F60" s="12" t="str">
        <f t="shared" si="6"/>
        <v/>
      </c>
      <c r="G60" s="71" t="str">
        <f>IFERROR(LARGE((N60:BZ60),1),"")</f>
        <v/>
      </c>
      <c r="H60" s="71" t="str">
        <f>IFERROR(LARGE((N60:BZ60),2),"")</f>
        <v/>
      </c>
      <c r="I60" s="71" t="str">
        <f>IFERROR(LARGE((N60:BZ60),3),"")</f>
        <v/>
      </c>
      <c r="J60" s="71" t="str">
        <f>IFERROR(LARGE((N60:BZ60),4),"")</f>
        <v/>
      </c>
      <c r="K60" s="71" t="str">
        <f>IFERROR(LARGE((N60:BZ60),5),"")</f>
        <v/>
      </c>
      <c r="L60" s="72" t="str">
        <f t="shared" si="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</row>
    <row r="61" spans="1:78" x14ac:dyDescent="0.35">
      <c r="A61" t="str">
        <f t="shared" si="4"/>
        <v/>
      </c>
      <c r="B61" t="str">
        <f t="shared" si="5"/>
        <v/>
      </c>
      <c r="C61" s="12">
        <v>53</v>
      </c>
      <c r="E61" s="12" t="str">
        <f>IF(COUNT(N61:BZ61)=0,"", COUNT(N61:BZ61))</f>
        <v/>
      </c>
      <c r="F61" s="12" t="str">
        <f t="shared" si="6"/>
        <v/>
      </c>
      <c r="G61" s="71" t="str">
        <f>IFERROR(LARGE((N61:BZ61),1),"")</f>
        <v/>
      </c>
      <c r="H61" s="71" t="str">
        <f>IFERROR(LARGE((N61:BZ61),2),"")</f>
        <v/>
      </c>
      <c r="I61" s="71" t="str">
        <f>IFERROR(LARGE((N61:BZ61),3),"")</f>
        <v/>
      </c>
      <c r="J61" s="71" t="str">
        <f>IFERROR(LARGE((N61:BZ61),4),"")</f>
        <v/>
      </c>
      <c r="K61" s="71" t="str">
        <f>IFERROR(LARGE((N61:BZ61),5),"")</f>
        <v/>
      </c>
      <c r="L61" s="72" t="str">
        <f t="shared" si="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</row>
    <row r="62" spans="1:78" x14ac:dyDescent="0.35">
      <c r="A62" t="str">
        <f t="shared" si="4"/>
        <v/>
      </c>
      <c r="B62" t="str">
        <f t="shared" si="5"/>
        <v/>
      </c>
      <c r="C62" s="12">
        <v>54</v>
      </c>
      <c r="E62" s="12" t="str">
        <f>IF(COUNT(N62:BZ62)=0,"", COUNT(N62:BZ62))</f>
        <v/>
      </c>
      <c r="F62" s="12" t="str">
        <f t="shared" si="6"/>
        <v/>
      </c>
      <c r="G62" s="71" t="str">
        <f>IFERROR(LARGE((N62:BZ62),1),"")</f>
        <v/>
      </c>
      <c r="H62" s="71" t="str">
        <f>IFERROR(LARGE((N62:BZ62),2),"")</f>
        <v/>
      </c>
      <c r="I62" s="71" t="str">
        <f>IFERROR(LARGE((N62:BZ62),3),"")</f>
        <v/>
      </c>
      <c r="J62" s="71" t="str">
        <f>IFERROR(LARGE((N62:BZ62),4),"")</f>
        <v/>
      </c>
      <c r="K62" s="71" t="str">
        <f>IFERROR(LARGE((N62:BZ62),5),"")</f>
        <v/>
      </c>
      <c r="L62" s="72" t="str">
        <f t="shared" si="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</row>
    <row r="63" spans="1:78" x14ac:dyDescent="0.35">
      <c r="A63" t="str">
        <f t="shared" si="4"/>
        <v/>
      </c>
      <c r="B63" t="str">
        <f t="shared" si="5"/>
        <v/>
      </c>
      <c r="C63" s="12">
        <v>55</v>
      </c>
      <c r="E63" s="12" t="str">
        <f>IF(COUNT(N63:BZ63)=0,"", COUNT(N63:BZ63))</f>
        <v/>
      </c>
      <c r="F63" s="12" t="str">
        <f t="shared" si="6"/>
        <v/>
      </c>
      <c r="G63" s="71" t="str">
        <f>IFERROR(LARGE((N63:BZ63),1),"")</f>
        <v/>
      </c>
      <c r="H63" s="71" t="str">
        <f>IFERROR(LARGE((N63:BZ63),2),"")</f>
        <v/>
      </c>
      <c r="I63" s="71" t="str">
        <f>IFERROR(LARGE((N63:BZ63),3),"")</f>
        <v/>
      </c>
      <c r="J63" s="71" t="str">
        <f>IFERROR(LARGE((N63:BZ63),4),"")</f>
        <v/>
      </c>
      <c r="K63" s="71" t="str">
        <f>IFERROR(LARGE((N63:BZ63),5),"")</f>
        <v/>
      </c>
      <c r="L63" s="72" t="str">
        <f t="shared" si="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</row>
    <row r="64" spans="1:78" x14ac:dyDescent="0.35">
      <c r="A64" t="str">
        <f t="shared" si="4"/>
        <v/>
      </c>
      <c r="B64" t="str">
        <f t="shared" si="5"/>
        <v/>
      </c>
      <c r="C64" s="12">
        <v>56</v>
      </c>
      <c r="E64" s="12" t="str">
        <f>IF(COUNT(N64:BZ64)=0,"", COUNT(N64:BZ64))</f>
        <v/>
      </c>
      <c r="F64" s="12" t="str">
        <f t="shared" si="6"/>
        <v/>
      </c>
      <c r="G64" s="71" t="str">
        <f>IFERROR(LARGE((N64:BZ64),1),"")</f>
        <v/>
      </c>
      <c r="H64" s="71" t="str">
        <f>IFERROR(LARGE((N64:BZ64),2),"")</f>
        <v/>
      </c>
      <c r="I64" s="71" t="str">
        <f>IFERROR(LARGE((N64:BZ64),3),"")</f>
        <v/>
      </c>
      <c r="J64" s="71" t="str">
        <f>IFERROR(LARGE((N64:BZ64),4),"")</f>
        <v/>
      </c>
      <c r="K64" s="71" t="str">
        <f>IFERROR(LARGE((N64:BZ64),5),"")</f>
        <v/>
      </c>
      <c r="L64" s="72" t="str">
        <f t="shared" si="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</row>
    <row r="65" spans="1:78" x14ac:dyDescent="0.35">
      <c r="A65" t="str">
        <f t="shared" si="4"/>
        <v/>
      </c>
      <c r="B65" t="str">
        <f t="shared" si="5"/>
        <v/>
      </c>
      <c r="C65" s="12">
        <v>57</v>
      </c>
      <c r="E65" s="12" t="str">
        <f>IF(COUNT(N65:BZ65)=0,"", COUNT(N65:BZ65))</f>
        <v/>
      </c>
      <c r="F65" s="12" t="str">
        <f t="shared" si="6"/>
        <v/>
      </c>
      <c r="G65" s="71" t="str">
        <f>IFERROR(LARGE((N65:BZ65),1),"")</f>
        <v/>
      </c>
      <c r="H65" s="71" t="str">
        <f>IFERROR(LARGE((N65:BZ65),2),"")</f>
        <v/>
      </c>
      <c r="I65" s="71" t="str">
        <f>IFERROR(LARGE((N65:BZ65),3),"")</f>
        <v/>
      </c>
      <c r="J65" s="71" t="str">
        <f>IFERROR(LARGE((N65:BZ65),4),"")</f>
        <v/>
      </c>
      <c r="K65" s="71" t="str">
        <f>IFERROR(LARGE((N65:BZ65),5),"")</f>
        <v/>
      </c>
      <c r="L65" s="72" t="str">
        <f t="shared" si="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</row>
    <row r="66" spans="1:78" x14ac:dyDescent="0.35">
      <c r="A66" t="str">
        <f t="shared" si="4"/>
        <v/>
      </c>
      <c r="B66" t="str">
        <f t="shared" si="5"/>
        <v/>
      </c>
      <c r="C66" s="12">
        <v>58</v>
      </c>
      <c r="E66" s="12" t="str">
        <f>IF(COUNT(N66:BZ66)=0,"", COUNT(N66:BZ66))</f>
        <v/>
      </c>
      <c r="F66" s="12" t="str">
        <f t="shared" si="6"/>
        <v/>
      </c>
      <c r="G66" s="71" t="str">
        <f>IFERROR(LARGE((N66:BZ66),1),"")</f>
        <v/>
      </c>
      <c r="H66" s="71" t="str">
        <f>IFERROR(LARGE((N66:BZ66),2),"")</f>
        <v/>
      </c>
      <c r="I66" s="71" t="str">
        <f>IFERROR(LARGE((N66:BZ66),3),"")</f>
        <v/>
      </c>
      <c r="J66" s="71" t="str">
        <f>IFERROR(LARGE((N66:BZ66),4),"")</f>
        <v/>
      </c>
      <c r="K66" s="71" t="str">
        <f>IFERROR(LARGE((N66:BZ66),5),"")</f>
        <v/>
      </c>
      <c r="L66" s="72" t="str">
        <f t="shared" si="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</row>
    <row r="67" spans="1:78" x14ac:dyDescent="0.35">
      <c r="A67" t="str">
        <f t="shared" si="4"/>
        <v/>
      </c>
      <c r="B67" t="str">
        <f t="shared" si="5"/>
        <v/>
      </c>
      <c r="C67" s="12">
        <v>59</v>
      </c>
      <c r="E67" s="12" t="str">
        <f>IF(COUNT(N67:BZ67)=0,"", COUNT(N67:BZ67))</f>
        <v/>
      </c>
      <c r="F67" s="12" t="str">
        <f t="shared" si="6"/>
        <v/>
      </c>
      <c r="G67" s="71" t="str">
        <f>IFERROR(LARGE((N67:BZ67),1),"")</f>
        <v/>
      </c>
      <c r="H67" s="71" t="str">
        <f>IFERROR(LARGE((N67:BZ67),2),"")</f>
        <v/>
      </c>
      <c r="I67" s="71" t="str">
        <f>IFERROR(LARGE((N67:BZ67),3),"")</f>
        <v/>
      </c>
      <c r="J67" s="71" t="str">
        <f>IFERROR(LARGE((N67:BZ67),4),"")</f>
        <v/>
      </c>
      <c r="K67" s="71" t="str">
        <f>IFERROR(LARGE((N67:BZ67),5),"")</f>
        <v/>
      </c>
      <c r="L67" s="72" t="str">
        <f t="shared" si="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</row>
    <row r="68" spans="1:78" x14ac:dyDescent="0.35">
      <c r="A68" t="str">
        <f t="shared" si="4"/>
        <v/>
      </c>
      <c r="B68" t="str">
        <f t="shared" si="5"/>
        <v/>
      </c>
      <c r="C68" s="12">
        <v>60</v>
      </c>
      <c r="E68" s="12" t="str">
        <f>IF(COUNT(N68:BZ68)=0,"", COUNT(N68:BZ68))</f>
        <v/>
      </c>
      <c r="F68" s="12" t="str">
        <f t="shared" si="6"/>
        <v/>
      </c>
      <c r="G68" s="71" t="str">
        <f>IFERROR(LARGE((N68:BZ68),1),"")</f>
        <v/>
      </c>
      <c r="H68" s="71" t="str">
        <f>IFERROR(LARGE((N68:BZ68),2),"")</f>
        <v/>
      </c>
      <c r="I68" s="71" t="str">
        <f>IFERROR(LARGE((N68:BZ68),3),"")</f>
        <v/>
      </c>
      <c r="J68" s="71" t="str">
        <f>IFERROR(LARGE((N68:BZ68),4),"")</f>
        <v/>
      </c>
      <c r="K68" s="71" t="str">
        <f>IFERROR(LARGE((N68:BZ68),5),"")</f>
        <v/>
      </c>
      <c r="L68" s="72" t="str">
        <f t="shared" si="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</row>
    <row r="69" spans="1:78" x14ac:dyDescent="0.35">
      <c r="A69" t="str">
        <f t="shared" si="4"/>
        <v/>
      </c>
      <c r="B69" t="str">
        <f t="shared" si="5"/>
        <v/>
      </c>
      <c r="C69" s="12">
        <v>61</v>
      </c>
      <c r="E69" s="12" t="str">
        <f>IF(COUNT(N69:BZ69)=0,"", COUNT(N69:BZ69))</f>
        <v/>
      </c>
      <c r="F69" s="12" t="str">
        <f t="shared" si="6"/>
        <v/>
      </c>
      <c r="G69" s="71" t="str">
        <f>IFERROR(LARGE((N69:BZ69),1),"")</f>
        <v/>
      </c>
      <c r="H69" s="71" t="str">
        <f>IFERROR(LARGE((N69:BZ69),2),"")</f>
        <v/>
      </c>
      <c r="I69" s="71" t="str">
        <f>IFERROR(LARGE((N69:BZ69),3),"")</f>
        <v/>
      </c>
      <c r="J69" s="71" t="str">
        <f>IFERROR(LARGE((N69:BZ69),4),"")</f>
        <v/>
      </c>
      <c r="K69" s="71" t="str">
        <f>IFERROR(LARGE((N69:BZ69),5),"")</f>
        <v/>
      </c>
      <c r="L69" s="72" t="str">
        <f t="shared" si="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</row>
    <row r="70" spans="1:78" x14ac:dyDescent="0.35">
      <c r="A70" t="str">
        <f t="shared" si="4"/>
        <v/>
      </c>
      <c r="B70" t="str">
        <f t="shared" si="5"/>
        <v/>
      </c>
      <c r="C70" s="12">
        <v>62</v>
      </c>
      <c r="E70" s="12" t="str">
        <f>IF(COUNT(N70:BZ70)=0,"", COUNT(N70:BZ70))</f>
        <v/>
      </c>
      <c r="F70" s="12" t="str">
        <f t="shared" si="6"/>
        <v/>
      </c>
      <c r="G70" s="71" t="str">
        <f>IFERROR(LARGE((N70:BZ70),1),"")</f>
        <v/>
      </c>
      <c r="H70" s="71" t="str">
        <f>IFERROR(LARGE((N70:BZ70),2),"")</f>
        <v/>
      </c>
      <c r="I70" s="71" t="str">
        <f>IFERROR(LARGE((N70:BZ70),3),"")</f>
        <v/>
      </c>
      <c r="J70" s="71" t="str">
        <f>IFERROR(LARGE((N70:BZ70),4),"")</f>
        <v/>
      </c>
      <c r="K70" s="71" t="str">
        <f>IFERROR(LARGE((N70:BZ70),5),"")</f>
        <v/>
      </c>
      <c r="L70" s="72" t="str">
        <f t="shared" si="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</row>
    <row r="71" spans="1:78" x14ac:dyDescent="0.35">
      <c r="A71" t="str">
        <f t="shared" si="4"/>
        <v/>
      </c>
      <c r="B71" t="str">
        <f t="shared" si="5"/>
        <v/>
      </c>
      <c r="C71" s="12">
        <v>63</v>
      </c>
      <c r="E71" s="12" t="str">
        <f>IF(COUNT(N71:BZ71)=0,"", COUNT(N71:BZ71))</f>
        <v/>
      </c>
      <c r="F71" s="12" t="str">
        <f t="shared" si="6"/>
        <v/>
      </c>
      <c r="G71" s="71" t="str">
        <f>IFERROR(LARGE((N71:BZ71),1),"")</f>
        <v/>
      </c>
      <c r="H71" s="71" t="str">
        <f>IFERROR(LARGE((N71:BZ71),2),"")</f>
        <v/>
      </c>
      <c r="I71" s="71" t="str">
        <f>IFERROR(LARGE((N71:BZ71),3),"")</f>
        <v/>
      </c>
      <c r="J71" s="71" t="str">
        <f>IFERROR(LARGE((N71:BZ71),4),"")</f>
        <v/>
      </c>
      <c r="K71" s="71" t="str">
        <f>IFERROR(LARGE((N71:BZ71),5),"")</f>
        <v/>
      </c>
      <c r="L71" s="72" t="str">
        <f t="shared" si="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</row>
    <row r="72" spans="1:78" x14ac:dyDescent="0.35">
      <c r="A72" t="str">
        <f t="shared" si="4"/>
        <v/>
      </c>
      <c r="B72" t="str">
        <f t="shared" si="5"/>
        <v/>
      </c>
      <c r="C72" s="12">
        <v>64</v>
      </c>
      <c r="E72" s="12" t="str">
        <f>IF(COUNT(N72:BZ72)=0,"", COUNT(N72:BZ72))</f>
        <v/>
      </c>
      <c r="F72" s="12" t="str">
        <f t="shared" si="6"/>
        <v/>
      </c>
      <c r="G72" s="71" t="str">
        <f>IFERROR(LARGE((N72:BZ72),1),"")</f>
        <v/>
      </c>
      <c r="H72" s="71" t="str">
        <f>IFERROR(LARGE((N72:BZ72),2),"")</f>
        <v/>
      </c>
      <c r="I72" s="71" t="str">
        <f>IFERROR(LARGE((N72:BZ72),3),"")</f>
        <v/>
      </c>
      <c r="J72" s="71" t="str">
        <f>IFERROR(LARGE((N72:BZ72),4),"")</f>
        <v/>
      </c>
      <c r="K72" s="71" t="str">
        <f>IFERROR(LARGE((N72:BZ72),5),"")</f>
        <v/>
      </c>
      <c r="L72" s="72" t="str">
        <f t="shared" si="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</row>
    <row r="73" spans="1:78" x14ac:dyDescent="0.35">
      <c r="A73" t="str">
        <f t="shared" ref="A73:A83" si="8">IF(D73="","",(RIGHT(D73,LEN(D73)-SEARCH(" ",D73,1))))</f>
        <v/>
      </c>
      <c r="B73" t="str">
        <f t="shared" ref="B73:B83" si="9">IF(D73="","",(LEFT(D73,SEARCH(" ",D73,1))))</f>
        <v/>
      </c>
      <c r="C73" s="12">
        <v>65</v>
      </c>
      <c r="E73" s="12" t="str">
        <f>IF(COUNT(N73:BZ73)=0,"", COUNT(N73:BZ73))</f>
        <v/>
      </c>
      <c r="F73" s="12" t="str">
        <f t="shared" ref="F73:F83" si="10">_xlfn.IFS(E73="","",E73=1,1,E73=2,2,E73=3,3,E73=4,4,E73=5,5,E73&gt;5,5)</f>
        <v/>
      </c>
      <c r="G73" s="71" t="str">
        <f>IFERROR(LARGE((N73:BZ73),1),"")</f>
        <v/>
      </c>
      <c r="H73" s="71" t="str">
        <f>IFERROR(LARGE((N73:BZ73),2),"")</f>
        <v/>
      </c>
      <c r="I73" s="71" t="str">
        <f>IFERROR(LARGE((N73:BZ73),3),"")</f>
        <v/>
      </c>
      <c r="J73" s="71" t="str">
        <f>IFERROR(LARGE((N73:BZ73),4),"")</f>
        <v/>
      </c>
      <c r="K73" s="71" t="str">
        <f>IFERROR(LARGE((N73:BZ73),5),"")</f>
        <v/>
      </c>
      <c r="L73" s="72" t="str">
        <f t="shared" ref="L73:L83" si="11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</row>
    <row r="74" spans="1:78" x14ac:dyDescent="0.35">
      <c r="A74" t="str">
        <f t="shared" si="8"/>
        <v/>
      </c>
      <c r="B74" t="str">
        <f t="shared" si="9"/>
        <v/>
      </c>
      <c r="C74" s="12">
        <v>66</v>
      </c>
      <c r="E74" s="12" t="str">
        <f>IF(COUNT(N74:BZ74)=0,"", COUNT(N74:BZ74))</f>
        <v/>
      </c>
      <c r="F74" s="12" t="str">
        <f t="shared" si="10"/>
        <v/>
      </c>
      <c r="G74" s="71" t="str">
        <f>IFERROR(LARGE((N74:BZ74),1),"")</f>
        <v/>
      </c>
      <c r="H74" s="71" t="str">
        <f>IFERROR(LARGE((N74:BZ74),2),"")</f>
        <v/>
      </c>
      <c r="I74" s="71" t="str">
        <f>IFERROR(LARGE((N74:BZ74),3),"")</f>
        <v/>
      </c>
      <c r="J74" s="71" t="str">
        <f>IFERROR(LARGE((N74:BZ74),4),"")</f>
        <v/>
      </c>
      <c r="K74" s="71" t="str">
        <f>IFERROR(LARGE((N74:BZ74),5),"")</f>
        <v/>
      </c>
      <c r="L74" s="72" t="str">
        <f t="shared" si="11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</row>
    <row r="75" spans="1:78" x14ac:dyDescent="0.35">
      <c r="A75" t="str">
        <f t="shared" si="8"/>
        <v/>
      </c>
      <c r="B75" t="str">
        <f t="shared" si="9"/>
        <v/>
      </c>
      <c r="C75" s="12">
        <v>67</v>
      </c>
      <c r="E75" s="12" t="str">
        <f>IF(COUNT(N75:BZ75)=0,"", COUNT(N75:BZ75))</f>
        <v/>
      </c>
      <c r="F75" s="12" t="str">
        <f t="shared" si="10"/>
        <v/>
      </c>
      <c r="G75" s="71" t="str">
        <f>IFERROR(LARGE((N75:BZ75),1),"")</f>
        <v/>
      </c>
      <c r="H75" s="71" t="str">
        <f>IFERROR(LARGE((N75:BZ75),2),"")</f>
        <v/>
      </c>
      <c r="I75" s="71" t="str">
        <f>IFERROR(LARGE((N75:BZ75),3),"")</f>
        <v/>
      </c>
      <c r="J75" s="71" t="str">
        <f>IFERROR(LARGE((N75:BZ75),4),"")</f>
        <v/>
      </c>
      <c r="K75" s="71" t="str">
        <f>IFERROR(LARGE((N75:BZ75),5),"")</f>
        <v/>
      </c>
      <c r="L75" s="72" t="str">
        <f t="shared" si="11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</row>
    <row r="76" spans="1:78" x14ac:dyDescent="0.35">
      <c r="A76" t="str">
        <f t="shared" si="8"/>
        <v/>
      </c>
      <c r="B76" t="str">
        <f t="shared" si="9"/>
        <v/>
      </c>
      <c r="C76" s="12">
        <v>68</v>
      </c>
      <c r="E76" s="12" t="str">
        <f>IF(COUNT(N76:BZ76)=0,"", COUNT(N76:BZ76))</f>
        <v/>
      </c>
      <c r="F76" s="12" t="str">
        <f t="shared" si="10"/>
        <v/>
      </c>
      <c r="G76" s="71" t="str">
        <f>IFERROR(LARGE((N76:BZ76),1),"")</f>
        <v/>
      </c>
      <c r="H76" s="71" t="str">
        <f>IFERROR(LARGE((N76:BZ76),2),"")</f>
        <v/>
      </c>
      <c r="I76" s="71" t="str">
        <f>IFERROR(LARGE((N76:BZ76),3),"")</f>
        <v/>
      </c>
      <c r="J76" s="71" t="str">
        <f>IFERROR(LARGE((N76:BZ76),4),"")</f>
        <v/>
      </c>
      <c r="K76" s="71" t="str">
        <f>IFERROR(LARGE((N76:BZ76),5),"")</f>
        <v/>
      </c>
      <c r="L76" s="72" t="str">
        <f t="shared" si="11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</row>
    <row r="77" spans="1:78" x14ac:dyDescent="0.35">
      <c r="A77" t="str">
        <f t="shared" si="8"/>
        <v/>
      </c>
      <c r="B77" t="str">
        <f t="shared" si="9"/>
        <v/>
      </c>
      <c r="C77" s="12">
        <v>69</v>
      </c>
      <c r="E77" s="12" t="str">
        <f>IF(COUNT(N77:BZ77)=0,"", COUNT(N77:BZ77))</f>
        <v/>
      </c>
      <c r="F77" s="12" t="str">
        <f t="shared" si="10"/>
        <v/>
      </c>
      <c r="G77" s="71" t="str">
        <f>IFERROR(LARGE((N77:BZ77),1),"")</f>
        <v/>
      </c>
      <c r="H77" s="71" t="str">
        <f>IFERROR(LARGE((N77:BZ77),2),"")</f>
        <v/>
      </c>
      <c r="I77" s="71" t="str">
        <f>IFERROR(LARGE((N77:BZ77),3),"")</f>
        <v/>
      </c>
      <c r="J77" s="71" t="str">
        <f>IFERROR(LARGE((N77:BZ77),4),"")</f>
        <v/>
      </c>
      <c r="K77" s="71" t="str">
        <f>IFERROR(LARGE((N77:BZ77),5),"")</f>
        <v/>
      </c>
      <c r="L77" s="72" t="str">
        <f t="shared" si="11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</row>
    <row r="78" spans="1:78" x14ac:dyDescent="0.35">
      <c r="A78" t="str">
        <f t="shared" si="8"/>
        <v/>
      </c>
      <c r="B78" t="str">
        <f t="shared" si="9"/>
        <v/>
      </c>
      <c r="C78" s="12">
        <v>70</v>
      </c>
      <c r="E78" s="12" t="str">
        <f>IF(COUNT(N78:BZ78)=0,"", COUNT(N78:BZ78))</f>
        <v/>
      </c>
      <c r="F78" s="12" t="str">
        <f t="shared" si="10"/>
        <v/>
      </c>
      <c r="G78" s="71" t="str">
        <f>IFERROR(LARGE((N78:BZ78),1),"")</f>
        <v/>
      </c>
      <c r="H78" s="71" t="str">
        <f>IFERROR(LARGE((N78:BZ78),2),"")</f>
        <v/>
      </c>
      <c r="I78" s="71" t="str">
        <f>IFERROR(LARGE((N78:BZ78),3),"")</f>
        <v/>
      </c>
      <c r="J78" s="71" t="str">
        <f>IFERROR(LARGE((N78:BZ78),4),"")</f>
        <v/>
      </c>
      <c r="K78" s="71" t="str">
        <f t="shared" ref="K78:K83" si="12">IFERROR(LARGE((N78:BZ78),5),"")</f>
        <v/>
      </c>
      <c r="L78" s="72" t="str">
        <f t="shared" si="11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</row>
    <row r="79" spans="1:78" x14ac:dyDescent="0.35">
      <c r="A79" t="str">
        <f t="shared" si="8"/>
        <v/>
      </c>
      <c r="B79" t="str">
        <f t="shared" si="9"/>
        <v/>
      </c>
      <c r="C79" s="12">
        <v>71</v>
      </c>
      <c r="E79" s="12" t="str">
        <f>IF(COUNT(N79:BZ79)=0,"", COUNT(N79:BZ79))</f>
        <v/>
      </c>
      <c r="F79" s="12" t="str">
        <f t="shared" si="10"/>
        <v/>
      </c>
      <c r="G79" s="71" t="str">
        <f>IFERROR(LARGE((N79:BZ79),1),"")</f>
        <v/>
      </c>
      <c r="H79" s="71" t="str">
        <f>IFERROR(LARGE((N79:BZ79),2),"")</f>
        <v/>
      </c>
      <c r="I79" s="71" t="str">
        <f>IFERROR(LARGE((N79:BZ79),3),"")</f>
        <v/>
      </c>
      <c r="J79" s="71" t="str">
        <f>IFERROR(LARGE((N79:BZ79),4),"")</f>
        <v/>
      </c>
      <c r="K79" s="71" t="str">
        <f t="shared" si="12"/>
        <v/>
      </c>
      <c r="L79" s="72" t="str">
        <f t="shared" si="11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</row>
    <row r="80" spans="1:78" x14ac:dyDescent="0.35">
      <c r="A80" t="str">
        <f t="shared" si="8"/>
        <v/>
      </c>
      <c r="B80" t="str">
        <f t="shared" si="9"/>
        <v/>
      </c>
      <c r="C80" s="12">
        <v>72</v>
      </c>
      <c r="E80" s="12" t="str">
        <f>IF(COUNT(N80:BZ80)=0,"", COUNT(N80:BZ80))</f>
        <v/>
      </c>
      <c r="F80" s="12" t="str">
        <f t="shared" si="10"/>
        <v/>
      </c>
      <c r="G80" s="71" t="str">
        <f>IFERROR(LARGE((N80:BZ80),1),"")</f>
        <v/>
      </c>
      <c r="H80" s="71" t="str">
        <f>IFERROR(LARGE((N80:BZ80),2),"")</f>
        <v/>
      </c>
      <c r="I80" s="71" t="str">
        <f>IFERROR(LARGE((N80:BZ80),3),"")</f>
        <v/>
      </c>
      <c r="J80" s="71" t="str">
        <f>IFERROR(LARGE((N80:BZ80),4),"")</f>
        <v/>
      </c>
      <c r="K80" s="71" t="str">
        <f t="shared" si="12"/>
        <v/>
      </c>
      <c r="L80" s="72" t="str">
        <f t="shared" si="11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</row>
    <row r="81" spans="1:78" x14ac:dyDescent="0.35">
      <c r="A81" t="str">
        <f t="shared" si="8"/>
        <v/>
      </c>
      <c r="B81" t="str">
        <f t="shared" si="9"/>
        <v/>
      </c>
      <c r="C81" s="12">
        <v>73</v>
      </c>
      <c r="E81" s="12" t="str">
        <f>IF(COUNT(N81:BZ81)=0,"", COUNT(N81:BZ81))</f>
        <v/>
      </c>
      <c r="F81" s="12" t="str">
        <f t="shared" si="10"/>
        <v/>
      </c>
      <c r="G81" s="71" t="str">
        <f>IFERROR(LARGE((N81:BZ81),1),"")</f>
        <v/>
      </c>
      <c r="H81" s="71" t="str">
        <f>IFERROR(LARGE((N81:BZ81),2),"")</f>
        <v/>
      </c>
      <c r="I81" s="71" t="str">
        <f>IFERROR(LARGE((N81:BZ81),3),"")</f>
        <v/>
      </c>
      <c r="J81" s="71" t="str">
        <f>IFERROR(LARGE((N81:BZ81),4),"")</f>
        <v/>
      </c>
      <c r="K81" s="71" t="str">
        <f t="shared" si="12"/>
        <v/>
      </c>
      <c r="L81" s="72" t="str">
        <f t="shared" si="11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</row>
    <row r="82" spans="1:78" x14ac:dyDescent="0.35">
      <c r="A82" t="str">
        <f t="shared" si="8"/>
        <v/>
      </c>
      <c r="B82" t="str">
        <f t="shared" si="9"/>
        <v/>
      </c>
      <c r="C82" s="12">
        <v>74</v>
      </c>
      <c r="E82" s="12" t="str">
        <f>IF(COUNT(N82:BZ82)=0,"", COUNT(N82:BZ82))</f>
        <v/>
      </c>
      <c r="F82" s="12" t="str">
        <f t="shared" si="10"/>
        <v/>
      </c>
      <c r="G82" s="71" t="str">
        <f>IFERROR(LARGE((N82:BZ82),1),"")</f>
        <v/>
      </c>
      <c r="H82" s="71" t="str">
        <f>IFERROR(LARGE((N82:BZ82),2),"")</f>
        <v/>
      </c>
      <c r="I82" s="71" t="str">
        <f>IFERROR(LARGE((N82:BZ82),3),"")</f>
        <v/>
      </c>
      <c r="J82" s="71" t="str">
        <f>IFERROR(LARGE((N82:BZ82),4),"")</f>
        <v/>
      </c>
      <c r="K82" s="71" t="str">
        <f t="shared" si="12"/>
        <v/>
      </c>
      <c r="L82" s="72" t="str">
        <f t="shared" si="11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</row>
    <row r="83" spans="1:78" x14ac:dyDescent="0.35">
      <c r="A83" t="str">
        <f t="shared" si="8"/>
        <v/>
      </c>
      <c r="B83" t="str">
        <f t="shared" si="9"/>
        <v/>
      </c>
      <c r="C83" s="12">
        <v>75</v>
      </c>
      <c r="E83" s="12" t="str">
        <f>IF(COUNT(N83:BZ83)=0,"", COUNT(N83:BZ83))</f>
        <v/>
      </c>
      <c r="F83" s="12" t="str">
        <f t="shared" si="10"/>
        <v/>
      </c>
      <c r="G83" s="71" t="str">
        <f>IFERROR(LARGE((N83:BZ83),1),"")</f>
        <v/>
      </c>
      <c r="H83" s="71" t="str">
        <f>IFERROR(LARGE((N83:BZ83),2),"")</f>
        <v/>
      </c>
      <c r="I83" s="71" t="str">
        <f>IFERROR(LARGE((N83:BZ83),3),"")</f>
        <v/>
      </c>
      <c r="J83" s="71" t="str">
        <f>IFERROR(LARGE((N83:BZ83),4),"")</f>
        <v/>
      </c>
      <c r="K83" s="71" t="str">
        <f t="shared" si="12"/>
        <v/>
      </c>
      <c r="L83" s="72" t="str">
        <f t="shared" si="11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</row>
  </sheetData>
  <sortState xmlns:xlrd2="http://schemas.microsoft.com/office/spreadsheetml/2017/richdata2" ref="A14:BZ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Z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T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6" ht="18.5" x14ac:dyDescent="0.45">
      <c r="B1" s="1" t="s">
        <v>0</v>
      </c>
    </row>
    <row r="2" spans="1:46" ht="18.5" x14ac:dyDescent="0.45">
      <c r="B2" s="1" t="s">
        <v>33</v>
      </c>
    </row>
    <row r="3" spans="1:46" x14ac:dyDescent="0.35">
      <c r="B3" s="2" t="str">
        <f>Summary!B2</f>
        <v>September 1, 2025</v>
      </c>
    </row>
    <row r="5" spans="1:46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6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6" x14ac:dyDescent="0.35">
      <c r="B7" s="102" t="s">
        <v>4</v>
      </c>
      <c r="C7" s="102"/>
      <c r="D7" s="102"/>
      <c r="E7" s="103"/>
      <c r="F7" s="52">
        <v>583</v>
      </c>
      <c r="I7" s="5"/>
    </row>
    <row r="10" spans="1:46" ht="18.5" x14ac:dyDescent="0.45">
      <c r="C10" s="7" t="s">
        <v>5</v>
      </c>
    </row>
    <row r="11" spans="1:46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2026</v>
      </c>
      <c r="AK11" s="64">
        <v>2026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</row>
    <row r="12" spans="1:46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39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146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41</v>
      </c>
      <c r="AI12" s="64" t="s">
        <v>41</v>
      </c>
      <c r="AJ12" s="64" t="s">
        <v>41</v>
      </c>
      <c r="AK12" s="64" t="s">
        <v>41</v>
      </c>
      <c r="AL12" s="64" t="s">
        <v>42</v>
      </c>
      <c r="AM12" s="64" t="s">
        <v>42</v>
      </c>
      <c r="AN12" s="64" t="s">
        <v>43</v>
      </c>
      <c r="AO12" s="64" t="s">
        <v>43</v>
      </c>
      <c r="AP12" s="64" t="s">
        <v>43</v>
      </c>
      <c r="AQ12" s="64" t="s">
        <v>16</v>
      </c>
      <c r="AR12" s="64" t="s">
        <v>16</v>
      </c>
      <c r="AS12" s="64" t="s">
        <v>16</v>
      </c>
      <c r="AT12" s="64" t="s">
        <v>16</v>
      </c>
    </row>
    <row r="13" spans="1:46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134</v>
      </c>
      <c r="V13" s="64" t="s">
        <v>55</v>
      </c>
      <c r="W13" s="64" t="s">
        <v>78</v>
      </c>
      <c r="X13" s="64" t="s">
        <v>152</v>
      </c>
      <c r="Y13" s="64" t="s">
        <v>153</v>
      </c>
      <c r="Z13" s="64" t="s">
        <v>150</v>
      </c>
      <c r="AA13" s="64" t="s">
        <v>154</v>
      </c>
      <c r="AB13" s="64" t="s">
        <v>160</v>
      </c>
      <c r="AC13" s="64" t="s">
        <v>161</v>
      </c>
      <c r="AD13" s="64" t="s">
        <v>162</v>
      </c>
      <c r="AE13" s="64" t="s">
        <v>55</v>
      </c>
      <c r="AF13" s="64" t="s">
        <v>169</v>
      </c>
      <c r="AG13" s="64" t="s">
        <v>170</v>
      </c>
      <c r="AH13" s="64" t="s">
        <v>105</v>
      </c>
      <c r="AI13" s="64" t="s">
        <v>106</v>
      </c>
      <c r="AJ13" s="64" t="s">
        <v>175</v>
      </c>
      <c r="AK13" s="64" t="s">
        <v>176</v>
      </c>
      <c r="AL13" s="64" t="s">
        <v>181</v>
      </c>
      <c r="AM13" s="64" t="s">
        <v>182</v>
      </c>
      <c r="AN13" s="64" t="s">
        <v>55</v>
      </c>
      <c r="AO13" s="64" t="s">
        <v>198</v>
      </c>
      <c r="AP13" s="64" t="s">
        <v>197</v>
      </c>
      <c r="AQ13" s="64" t="s">
        <v>183</v>
      </c>
      <c r="AR13" s="64" t="s">
        <v>184</v>
      </c>
      <c r="AS13" s="64" t="s">
        <v>193</v>
      </c>
      <c r="AT13" s="64" t="s">
        <v>194</v>
      </c>
    </row>
    <row r="14" spans="1:46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167</v>
      </c>
      <c r="E14">
        <f>IF(COUNT(N14:AT14)=0,"", COUNT(N14:AT14))</f>
        <v>6</v>
      </c>
      <c r="F14">
        <f t="shared" ref="F14:F30" si="2">_xlfn.IFS(E14="","",E14=1,1,E14=2,2,E14=3,3,E14=4,4,E14=5,5,E14&gt;5,5)</f>
        <v>5</v>
      </c>
      <c r="G14">
        <f>IFERROR(LARGE((N14:AT14),1),"")</f>
        <v>588</v>
      </c>
      <c r="H14">
        <f>IFERROR(LARGE((N14:AT14),2),"")</f>
        <v>586</v>
      </c>
      <c r="I14">
        <f>IFERROR(LARGE((N14:AT14),3),"")</f>
        <v>583</v>
      </c>
      <c r="J14">
        <f>IFERROR(LARGE((N14:AT14),4),"")</f>
        <v>577</v>
      </c>
      <c r="K14">
        <f>IFERROR(LARGE((N14:AT14),5),"")</f>
        <v>577</v>
      </c>
      <c r="L14">
        <f t="shared" ref="L14:L30" si="3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588</v>
      </c>
      <c r="AD14" s="12">
        <v>586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>
        <v>583</v>
      </c>
      <c r="AK14" s="12">
        <v>577</v>
      </c>
      <c r="AL14" s="12">
        <v>575</v>
      </c>
      <c r="AM14" s="12">
        <v>577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</row>
    <row r="15" spans="1:46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69</v>
      </c>
      <c r="E15">
        <f>IF(COUNT(N15:AT15)=0,"", COUNT(N15:AT15))</f>
        <v>9</v>
      </c>
      <c r="F15">
        <f t="shared" si="2"/>
        <v>5</v>
      </c>
      <c r="G15">
        <f>IFERROR(LARGE((N15:AT15),1),"")</f>
        <v>591</v>
      </c>
      <c r="H15">
        <f>IFERROR(LARGE((N15:AT15),2),"")</f>
        <v>588</v>
      </c>
      <c r="I15">
        <f>IFERROR(LARGE((N15:AT15),3),"")</f>
        <v>588</v>
      </c>
      <c r="J15">
        <f>IFERROR(LARGE((N15:AT15),4),"")</f>
        <v>586</v>
      </c>
      <c r="K15">
        <f>IFERROR(LARGE((N15:AT15),5),"")</f>
        <v>585</v>
      </c>
      <c r="L15">
        <f t="shared" si="3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588</v>
      </c>
      <c r="AC15" s="12">
        <v>586</v>
      </c>
      <c r="AD15" s="12">
        <v>591</v>
      </c>
      <c r="AE15" s="12" t="s">
        <v>12</v>
      </c>
      <c r="AF15" s="12" t="s">
        <v>12</v>
      </c>
      <c r="AG15" s="12" t="s">
        <v>12</v>
      </c>
      <c r="AH15" s="12">
        <v>579</v>
      </c>
      <c r="AI15" s="12" t="s">
        <v>12</v>
      </c>
      <c r="AJ15" s="12" t="s">
        <v>12</v>
      </c>
      <c r="AK15" s="12" t="s">
        <v>12</v>
      </c>
      <c r="AL15" s="12">
        <v>575</v>
      </c>
      <c r="AM15" s="12">
        <v>585</v>
      </c>
      <c r="AN15" s="12">
        <v>588</v>
      </c>
      <c r="AO15" s="12">
        <v>560</v>
      </c>
      <c r="AP15" s="12">
        <v>570</v>
      </c>
      <c r="AQ15" s="12" t="s">
        <v>12</v>
      </c>
      <c r="AR15" s="12" t="s">
        <v>12</v>
      </c>
      <c r="AS15" s="12" t="s">
        <v>12</v>
      </c>
      <c r="AT15" s="12" t="s">
        <v>12</v>
      </c>
    </row>
    <row r="16" spans="1:46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65</v>
      </c>
      <c r="E16">
        <f>IF(COUNT(N16:AT16)=0,"", COUNT(N16:AT16))</f>
        <v>12</v>
      </c>
      <c r="F16">
        <f t="shared" si="2"/>
        <v>5</v>
      </c>
      <c r="G16">
        <f>IFERROR(LARGE((N16:AT16),1),"")</f>
        <v>590</v>
      </c>
      <c r="H16">
        <f>IFERROR(LARGE((N16:AT16),2),"")</f>
        <v>588</v>
      </c>
      <c r="I16">
        <f>IFERROR(LARGE((N16:AT16),3),"")</f>
        <v>588</v>
      </c>
      <c r="J16">
        <f>IFERROR(LARGE((N16:AT16),4),"")</f>
        <v>587</v>
      </c>
      <c r="K16">
        <f>IFERROR(LARGE((N16:AT16),5),"")</f>
        <v>587</v>
      </c>
      <c r="L16" s="78">
        <f t="shared" si="3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588</v>
      </c>
      <c r="T16" s="12">
        <v>590</v>
      </c>
      <c r="U16" s="12" t="s">
        <v>12</v>
      </c>
      <c r="V16" s="12" t="s">
        <v>12</v>
      </c>
      <c r="W16" s="12">
        <v>583</v>
      </c>
      <c r="X16" s="12">
        <v>578</v>
      </c>
      <c r="Y16" s="12">
        <v>586</v>
      </c>
      <c r="Z16" s="12" t="s">
        <v>12</v>
      </c>
      <c r="AA16" s="12" t="s">
        <v>12</v>
      </c>
      <c r="AB16" s="12">
        <v>588</v>
      </c>
      <c r="AC16" s="12">
        <v>586</v>
      </c>
      <c r="AD16" s="12">
        <v>586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587</v>
      </c>
      <c r="AK16" s="12">
        <v>587</v>
      </c>
      <c r="AL16" s="12">
        <v>581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</row>
    <row r="17" spans="1:46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73</v>
      </c>
      <c r="E17">
        <f>IF(COUNT(N17:AT17)=0,"", COUNT(N17:AT17))</f>
        <v>3</v>
      </c>
      <c r="F17">
        <f t="shared" si="2"/>
        <v>3</v>
      </c>
      <c r="G17">
        <f>IFERROR(LARGE((N17:AT17),1),"")</f>
        <v>576</v>
      </c>
      <c r="H17">
        <f>IFERROR(LARGE((N17:AT17),2),"")</f>
        <v>573</v>
      </c>
      <c r="I17">
        <f>IFERROR(LARGE((N17:AT17),3),"")</f>
        <v>568</v>
      </c>
      <c r="J17" t="str">
        <f>IFERROR(LARGE((N17:AT17),4),"")</f>
        <v/>
      </c>
      <c r="K17" t="str">
        <f>IFERROR(LARGE((N17:AT17),5),"")</f>
        <v/>
      </c>
      <c r="L17" s="78">
        <f t="shared" si="3"/>
        <v>572.33333333333337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576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>
        <v>568</v>
      </c>
      <c r="AM17" s="12">
        <v>573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</row>
    <row r="18" spans="1:46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109</v>
      </c>
      <c r="E18">
        <f>IF(COUNT(N18:AT18)=0,"", COUNT(N18:AT18))</f>
        <v>5</v>
      </c>
      <c r="F18">
        <f t="shared" si="2"/>
        <v>5</v>
      </c>
      <c r="G18">
        <f>IFERROR(LARGE((N18:AT18),1),"")</f>
        <v>591</v>
      </c>
      <c r="H18">
        <f>IFERROR(LARGE((N18:AT18),2),"")</f>
        <v>586</v>
      </c>
      <c r="I18">
        <f>IFERROR(LARGE((N18:AT18),3),"")</f>
        <v>583</v>
      </c>
      <c r="J18">
        <f>IFERROR(LARGE((N18:AT18),4),"")</f>
        <v>582</v>
      </c>
      <c r="K18">
        <f>IFERROR(LARGE((N18:AT18),5),"")</f>
        <v>566</v>
      </c>
      <c r="L18" s="78">
        <f t="shared" si="3"/>
        <v>581.6</v>
      </c>
      <c r="N18" s="12" t="s">
        <v>12</v>
      </c>
      <c r="O18" s="12">
        <v>591</v>
      </c>
      <c r="P18" s="12" t="s">
        <v>12</v>
      </c>
      <c r="Q18" s="12" t="s">
        <v>12</v>
      </c>
      <c r="R18" s="12">
        <v>583</v>
      </c>
      <c r="S18" s="12" t="s">
        <v>12</v>
      </c>
      <c r="T18" s="12">
        <v>586</v>
      </c>
      <c r="U18" s="12" t="s">
        <v>12</v>
      </c>
      <c r="V18" s="12">
        <v>566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>
        <v>582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</row>
    <row r="19" spans="1:46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70</v>
      </c>
      <c r="E19">
        <f>IF(COUNT(N19:AT19)=0,"", COUNT(N19:AT19))</f>
        <v>13</v>
      </c>
      <c r="F19">
        <f t="shared" si="2"/>
        <v>5</v>
      </c>
      <c r="G19">
        <f>IFERROR(LARGE((N19:AT19),1),"")</f>
        <v>595</v>
      </c>
      <c r="H19">
        <f>IFERROR(LARGE((N19:AT19),2),"")</f>
        <v>594</v>
      </c>
      <c r="I19">
        <f>IFERROR(LARGE((N19:AT19),3),"")</f>
        <v>593</v>
      </c>
      <c r="J19">
        <f>IFERROR(LARGE((N19:AT19),4),"")</f>
        <v>592</v>
      </c>
      <c r="K19">
        <f>IFERROR(LARGE((N19:AT19),5),"")</f>
        <v>590</v>
      </c>
      <c r="L19" s="78">
        <f t="shared" si="3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592</v>
      </c>
      <c r="T19" s="12">
        <v>588</v>
      </c>
      <c r="U19" s="12" t="s">
        <v>12</v>
      </c>
      <c r="V19" s="12" t="s">
        <v>12</v>
      </c>
      <c r="W19" s="12" t="s">
        <v>12</v>
      </c>
      <c r="X19" s="12">
        <v>587</v>
      </c>
      <c r="Y19" s="12">
        <v>588</v>
      </c>
      <c r="Z19" s="12" t="s">
        <v>12</v>
      </c>
      <c r="AA19" s="12" t="s">
        <v>12</v>
      </c>
      <c r="AB19" s="12">
        <v>589</v>
      </c>
      <c r="AC19" s="12">
        <v>595</v>
      </c>
      <c r="AD19" s="12">
        <v>589</v>
      </c>
      <c r="AE19" s="12">
        <v>590</v>
      </c>
      <c r="AF19" s="12" t="s">
        <v>12</v>
      </c>
      <c r="AG19" s="12" t="s">
        <v>12</v>
      </c>
      <c r="AH19" s="12">
        <v>594</v>
      </c>
      <c r="AI19" s="12">
        <v>590</v>
      </c>
      <c r="AJ19" s="12" t="s">
        <v>12</v>
      </c>
      <c r="AK19" s="12" t="s">
        <v>12</v>
      </c>
      <c r="AL19" s="12">
        <v>586</v>
      </c>
      <c r="AM19" s="12">
        <v>584</v>
      </c>
      <c r="AN19" s="12">
        <v>593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</row>
    <row r="20" spans="1:46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67</v>
      </c>
      <c r="E20">
        <f>IF(COUNT(N20:AT20)=0,"", COUNT(N20:AT20))</f>
        <v>15</v>
      </c>
      <c r="F20">
        <f t="shared" si="2"/>
        <v>5</v>
      </c>
      <c r="G20">
        <f>IFERROR(LARGE((N20:AT20),1),"")</f>
        <v>597</v>
      </c>
      <c r="H20">
        <f>IFERROR(LARGE((N20:AT20),2),"")</f>
        <v>592</v>
      </c>
      <c r="I20">
        <f>IFERROR(LARGE((N20:AT20),3),"")</f>
        <v>591</v>
      </c>
      <c r="J20">
        <f>IFERROR(LARGE((N20:AT20),4),"")</f>
        <v>590</v>
      </c>
      <c r="K20">
        <f>IFERROR(LARGE((N20:AT20),5),"")</f>
        <v>589</v>
      </c>
      <c r="L20" s="78">
        <f t="shared" si="3"/>
        <v>591.79999999999995</v>
      </c>
      <c r="N20" s="12" t="s">
        <v>12</v>
      </c>
      <c r="O20" s="12">
        <v>597</v>
      </c>
      <c r="P20" s="12" t="s">
        <v>12</v>
      </c>
      <c r="Q20" s="12" t="s">
        <v>12</v>
      </c>
      <c r="R20" s="12" t="s">
        <v>12</v>
      </c>
      <c r="S20" s="12">
        <v>583</v>
      </c>
      <c r="T20" s="12" t="s">
        <v>12</v>
      </c>
      <c r="U20" s="12">
        <v>588</v>
      </c>
      <c r="V20" s="12" t="s">
        <v>12</v>
      </c>
      <c r="W20" s="12">
        <v>579</v>
      </c>
      <c r="X20" s="12">
        <v>583</v>
      </c>
      <c r="Y20" s="12">
        <v>587</v>
      </c>
      <c r="Z20" s="12" t="s">
        <v>12</v>
      </c>
      <c r="AA20" s="12" t="s">
        <v>12</v>
      </c>
      <c r="AB20" s="12">
        <v>589</v>
      </c>
      <c r="AC20" s="12" t="s">
        <v>12</v>
      </c>
      <c r="AD20" s="12" t="s">
        <v>12</v>
      </c>
      <c r="AE20" s="12">
        <v>592</v>
      </c>
      <c r="AF20" s="12" t="s">
        <v>12</v>
      </c>
      <c r="AG20" s="12" t="s">
        <v>12</v>
      </c>
      <c r="AH20" s="12">
        <v>584</v>
      </c>
      <c r="AI20" s="12">
        <v>588</v>
      </c>
      <c r="AJ20" s="12" t="s">
        <v>12</v>
      </c>
      <c r="AK20" s="12" t="s">
        <v>12</v>
      </c>
      <c r="AL20" s="12">
        <v>590</v>
      </c>
      <c r="AM20" s="12">
        <v>588</v>
      </c>
      <c r="AN20" s="12">
        <v>591</v>
      </c>
      <c r="AO20" s="12">
        <v>573</v>
      </c>
      <c r="AP20" s="12">
        <v>569</v>
      </c>
      <c r="AQ20" s="12" t="s">
        <v>12</v>
      </c>
      <c r="AR20" s="12" t="s">
        <v>12</v>
      </c>
      <c r="AS20" s="12" t="s">
        <v>12</v>
      </c>
      <c r="AT20" s="12" t="s">
        <v>12</v>
      </c>
    </row>
    <row r="21" spans="1:46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71</v>
      </c>
      <c r="E21">
        <f>IF(COUNT(N21:AT21)=0,"", COUNT(N21:AT21))</f>
        <v>15</v>
      </c>
      <c r="F21">
        <f t="shared" si="2"/>
        <v>5</v>
      </c>
      <c r="G21">
        <f>IFERROR(LARGE((N21:AT21),1),"")</f>
        <v>591</v>
      </c>
      <c r="H21">
        <f>IFERROR(LARGE((N21:AT21),2),"")</f>
        <v>590</v>
      </c>
      <c r="I21">
        <f>IFERROR(LARGE((N21:AT21),3),"")</f>
        <v>590</v>
      </c>
      <c r="J21">
        <f>IFERROR(LARGE((N21:AT21),4),"")</f>
        <v>590</v>
      </c>
      <c r="K21">
        <f>IFERROR(LARGE((N21:AT21),5),"")</f>
        <v>587</v>
      </c>
      <c r="L21" s="78">
        <f t="shared" si="3"/>
        <v>589.6</v>
      </c>
      <c r="N21" s="12" t="s">
        <v>12</v>
      </c>
      <c r="O21" s="12" t="s">
        <v>12</v>
      </c>
      <c r="P21" s="12">
        <v>579</v>
      </c>
      <c r="Q21" s="12">
        <v>584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582</v>
      </c>
      <c r="AA21" s="12">
        <v>565</v>
      </c>
      <c r="AB21" s="12">
        <v>585</v>
      </c>
      <c r="AC21" s="12">
        <v>590</v>
      </c>
      <c r="AD21" s="12">
        <v>591</v>
      </c>
      <c r="AE21" s="12" t="s">
        <v>12</v>
      </c>
      <c r="AF21" s="12">
        <v>584</v>
      </c>
      <c r="AG21" s="12">
        <v>590</v>
      </c>
      <c r="AH21" s="12" t="s">
        <v>12</v>
      </c>
      <c r="AI21" s="12" t="s">
        <v>12</v>
      </c>
      <c r="AJ21" s="12">
        <v>586</v>
      </c>
      <c r="AK21" s="12">
        <v>590</v>
      </c>
      <c r="AL21" s="12">
        <v>587</v>
      </c>
      <c r="AM21" s="12">
        <v>580</v>
      </c>
      <c r="AN21" s="12" t="s">
        <v>12</v>
      </c>
      <c r="AO21" s="12">
        <v>587</v>
      </c>
      <c r="AP21" s="12">
        <v>570</v>
      </c>
      <c r="AQ21" s="12" t="s">
        <v>12</v>
      </c>
      <c r="AR21" s="12" t="s">
        <v>12</v>
      </c>
      <c r="AS21" s="12" t="s">
        <v>12</v>
      </c>
      <c r="AT21" s="12" t="s">
        <v>12</v>
      </c>
    </row>
    <row r="22" spans="1:46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63</v>
      </c>
      <c r="E22">
        <f>IF(COUNT(N22:AT22)=0,"", COUNT(N22:AT22))</f>
        <v>9</v>
      </c>
      <c r="F22">
        <f t="shared" si="2"/>
        <v>5</v>
      </c>
      <c r="G22">
        <f>IFERROR(LARGE((N22:AT22),1),"")</f>
        <v>592</v>
      </c>
      <c r="H22">
        <f>IFERROR(LARGE((N22:AT22),2),"")</f>
        <v>584</v>
      </c>
      <c r="I22">
        <f>IFERROR(LARGE((N22:AT22),3),"")</f>
        <v>583</v>
      </c>
      <c r="J22">
        <f>IFERROR(LARGE((N22:AT22),4),"")</f>
        <v>582</v>
      </c>
      <c r="K22">
        <f>IFERROR(LARGE((N22:AT22),5),"")</f>
        <v>580</v>
      </c>
      <c r="L22" s="78">
        <f t="shared" si="3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579</v>
      </c>
      <c r="T22" s="12">
        <v>583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580</v>
      </c>
      <c r="AC22" s="12">
        <v>582</v>
      </c>
      <c r="AD22" s="12">
        <v>592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577</v>
      </c>
      <c r="AK22" s="12">
        <v>580</v>
      </c>
      <c r="AL22" s="12">
        <v>584</v>
      </c>
      <c r="AM22" s="12">
        <v>569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</row>
    <row r="23" spans="1:46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76</v>
      </c>
      <c r="E23">
        <f>IF(COUNT(N23:AT23)=0,"", COUNT(N23:AT23))</f>
        <v>14</v>
      </c>
      <c r="F23">
        <f t="shared" si="2"/>
        <v>5</v>
      </c>
      <c r="G23">
        <f>IFERROR(LARGE((N23:AT23),1),"")</f>
        <v>584</v>
      </c>
      <c r="H23">
        <f>IFERROR(LARGE((N23:AT23),2),"")</f>
        <v>581</v>
      </c>
      <c r="I23">
        <f>IFERROR(LARGE((N23:AT23),3),"")</f>
        <v>576</v>
      </c>
      <c r="J23">
        <f>IFERROR(LARGE((N23:AT23),4),"")</f>
        <v>574</v>
      </c>
      <c r="K23">
        <f>IFERROR(LARGE((N23:AT23),5),"")</f>
        <v>573</v>
      </c>
      <c r="L23" s="78">
        <f t="shared" si="3"/>
        <v>577.6</v>
      </c>
      <c r="N23" s="12" t="s">
        <v>12</v>
      </c>
      <c r="O23" s="12">
        <v>581</v>
      </c>
      <c r="P23" s="12">
        <v>576</v>
      </c>
      <c r="Q23" s="12">
        <v>572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584</v>
      </c>
      <c r="AA23" s="12">
        <v>539</v>
      </c>
      <c r="AB23" s="12">
        <v>570</v>
      </c>
      <c r="AC23" s="12">
        <v>573</v>
      </c>
      <c r="AD23" s="12">
        <v>571</v>
      </c>
      <c r="AE23" s="12" t="s">
        <v>12</v>
      </c>
      <c r="AF23" s="12">
        <v>571</v>
      </c>
      <c r="AG23" s="12">
        <v>574</v>
      </c>
      <c r="AH23" s="12" t="s">
        <v>12</v>
      </c>
      <c r="AI23" s="12" t="s">
        <v>12</v>
      </c>
      <c r="AJ23" s="12">
        <v>572</v>
      </c>
      <c r="AK23" s="12">
        <v>568</v>
      </c>
      <c r="AL23" s="12">
        <v>573</v>
      </c>
      <c r="AM23" s="12">
        <v>572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</row>
    <row r="24" spans="1:46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68</v>
      </c>
      <c r="E24">
        <f>IF(COUNT(N24:AT24)=0,"", COUNT(N24:AT24))</f>
        <v>13</v>
      </c>
      <c r="F24">
        <f t="shared" si="2"/>
        <v>5</v>
      </c>
      <c r="G24">
        <f>IFERROR(LARGE((N24:AT24),1),"")</f>
        <v>595</v>
      </c>
      <c r="H24">
        <f>IFERROR(LARGE((N24:AT24),2),"")</f>
        <v>593</v>
      </c>
      <c r="I24">
        <f>IFERROR(LARGE((N24:AT24),3),"")</f>
        <v>590</v>
      </c>
      <c r="J24">
        <f>IFERROR(LARGE((N24:AT24),4),"")</f>
        <v>590</v>
      </c>
      <c r="K24">
        <f>IFERROR(LARGE((N24:AT24),5),"")</f>
        <v>589</v>
      </c>
      <c r="L24" s="78">
        <f t="shared" si="3"/>
        <v>591.4</v>
      </c>
      <c r="N24" s="12" t="s">
        <v>12</v>
      </c>
      <c r="O24" s="12" t="s">
        <v>12</v>
      </c>
      <c r="P24" s="12">
        <v>581</v>
      </c>
      <c r="Q24" s="12">
        <v>588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>
        <v>583</v>
      </c>
      <c r="AA24" s="12">
        <v>564</v>
      </c>
      <c r="AB24" s="12">
        <v>590</v>
      </c>
      <c r="AC24" s="12">
        <v>593</v>
      </c>
      <c r="AD24" s="12">
        <v>589</v>
      </c>
      <c r="AE24" s="12" t="s">
        <v>12</v>
      </c>
      <c r="AF24" s="12">
        <v>586</v>
      </c>
      <c r="AG24" s="12">
        <v>579</v>
      </c>
      <c r="AH24" s="12">
        <v>590</v>
      </c>
      <c r="AI24" s="12">
        <v>595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568</v>
      </c>
      <c r="AP24" s="12">
        <v>571</v>
      </c>
      <c r="AQ24" s="12" t="s">
        <v>12</v>
      </c>
      <c r="AR24" s="12" t="s">
        <v>12</v>
      </c>
      <c r="AS24" s="12" t="s">
        <v>12</v>
      </c>
      <c r="AT24" s="12" t="s">
        <v>12</v>
      </c>
    </row>
    <row r="25" spans="1:46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61</v>
      </c>
      <c r="E25">
        <f>IF(COUNT(N25:AT25)=0,"", COUNT(N25:AT25))</f>
        <v>8</v>
      </c>
      <c r="F25">
        <f t="shared" si="2"/>
        <v>5</v>
      </c>
      <c r="G25">
        <f>IFERROR(LARGE((N25:AT25),1),"")</f>
        <v>597</v>
      </c>
      <c r="H25">
        <f>IFERROR(LARGE((N25:AT25),2),"")</f>
        <v>592</v>
      </c>
      <c r="I25">
        <f>IFERROR(LARGE((N25:AT25),3),"")</f>
        <v>592</v>
      </c>
      <c r="J25">
        <f>IFERROR(LARGE((N25:AT25),4),"")</f>
        <v>591</v>
      </c>
      <c r="K25">
        <f>IFERROR(LARGE((N25:AT25),5),"")</f>
        <v>588</v>
      </c>
      <c r="L25" s="78">
        <f t="shared" si="3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597</v>
      </c>
      <c r="AC25" s="12">
        <v>592</v>
      </c>
      <c r="AD25" s="12">
        <v>591</v>
      </c>
      <c r="AE25" s="12" t="s">
        <v>12</v>
      </c>
      <c r="AF25" s="12" t="s">
        <v>12</v>
      </c>
      <c r="AG25" s="12" t="s">
        <v>12</v>
      </c>
      <c r="AH25" s="12">
        <v>592</v>
      </c>
      <c r="AI25" s="12">
        <v>587</v>
      </c>
      <c r="AJ25" s="12" t="s">
        <v>12</v>
      </c>
      <c r="AK25" s="12" t="s">
        <v>12</v>
      </c>
      <c r="AL25" s="12">
        <v>585</v>
      </c>
      <c r="AM25" s="12">
        <v>585</v>
      </c>
      <c r="AN25" s="12">
        <v>588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</row>
    <row r="26" spans="1:46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66</v>
      </c>
      <c r="E26">
        <f>IF(COUNT(N26:AT26)=0,"", COUNT(N26:AT26))</f>
        <v>5</v>
      </c>
      <c r="F26">
        <f t="shared" si="2"/>
        <v>5</v>
      </c>
      <c r="G26">
        <f>IFERROR(LARGE((N26:AT26),1),"")</f>
        <v>589</v>
      </c>
      <c r="H26">
        <f>IFERROR(LARGE((N26:AT26),2),"")</f>
        <v>588</v>
      </c>
      <c r="I26">
        <f>IFERROR(LARGE((N26:AT26),3),"")</f>
        <v>586</v>
      </c>
      <c r="J26">
        <f>IFERROR(LARGE((N26:AT26),4),"")</f>
        <v>575</v>
      </c>
      <c r="K26">
        <f>IFERROR(LARGE((N26:AT26),5),"")</f>
        <v>575</v>
      </c>
      <c r="L26">
        <f t="shared" si="3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>
        <v>586</v>
      </c>
      <c r="AC26" s="12">
        <v>588</v>
      </c>
      <c r="AD26" s="12">
        <v>589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575</v>
      </c>
      <c r="AK26" s="12">
        <v>575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</row>
    <row r="27" spans="1:46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60</v>
      </c>
      <c r="E27">
        <f>IF(COUNT(N27:AT27)=0,"", COUNT(N27:AT27))</f>
        <v>9</v>
      </c>
      <c r="F27">
        <f t="shared" si="2"/>
        <v>5</v>
      </c>
      <c r="G27">
        <f>IFERROR(LARGE((N27:AT27),1),"")</f>
        <v>591</v>
      </c>
      <c r="H27">
        <f>IFERROR(LARGE((N27:AT27),2),"")</f>
        <v>588</v>
      </c>
      <c r="I27">
        <f>IFERROR(LARGE((N27:AT27),3),"")</f>
        <v>586</v>
      </c>
      <c r="J27">
        <f>IFERROR(LARGE((N27:AT27),4),"")</f>
        <v>586</v>
      </c>
      <c r="K27">
        <f>IFERROR(LARGE((N27:AT27),5),"")</f>
        <v>585</v>
      </c>
      <c r="L27" s="78">
        <f t="shared" si="3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591</v>
      </c>
      <c r="AC27" s="12">
        <v>584</v>
      </c>
      <c r="AD27" s="12">
        <v>588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586</v>
      </c>
      <c r="AK27" s="12">
        <v>580</v>
      </c>
      <c r="AL27" s="12">
        <v>585</v>
      </c>
      <c r="AM27" s="12">
        <v>578</v>
      </c>
      <c r="AN27" s="12">
        <v>586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</row>
    <row r="28" spans="1:46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64</v>
      </c>
      <c r="E28">
        <f>IF(COUNT(N28:AT28)=0,"", COUNT(N28:AT28))</f>
        <v>10</v>
      </c>
      <c r="F28">
        <f t="shared" si="2"/>
        <v>5</v>
      </c>
      <c r="G28">
        <f>IFERROR(LARGE((N28:AT28),1),"")</f>
        <v>590</v>
      </c>
      <c r="H28">
        <f>IFERROR(LARGE((N28:AT28),2),"")</f>
        <v>589</v>
      </c>
      <c r="I28">
        <f>IFERROR(LARGE((N28:AT28),3),"")</f>
        <v>587</v>
      </c>
      <c r="J28">
        <f>IFERROR(LARGE((N28:AT28),4),"")</f>
        <v>586</v>
      </c>
      <c r="K28">
        <f>IFERROR(LARGE((N28:AT28),5),"")</f>
        <v>584</v>
      </c>
      <c r="L28" s="78">
        <f t="shared" si="3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>
        <v>579</v>
      </c>
      <c r="T28" s="12">
        <v>589</v>
      </c>
      <c r="U28" s="12" t="s">
        <v>12</v>
      </c>
      <c r="V28" s="12" t="s">
        <v>12</v>
      </c>
      <c r="W28" s="12">
        <v>584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583</v>
      </c>
      <c r="AC28" s="12">
        <v>590</v>
      </c>
      <c r="AD28" s="12">
        <v>587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576</v>
      </c>
      <c r="AK28" s="12">
        <v>583</v>
      </c>
      <c r="AL28" s="12">
        <v>581</v>
      </c>
      <c r="AM28" s="12">
        <v>586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</row>
    <row r="29" spans="1:46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72</v>
      </c>
      <c r="E29">
        <f>IF(COUNT(N29:AT29)=0,"", COUNT(N29:AT29))</f>
        <v>10</v>
      </c>
      <c r="F29">
        <f t="shared" si="2"/>
        <v>5</v>
      </c>
      <c r="G29">
        <f>IFERROR(LARGE((N29:AT29),1),"")</f>
        <v>586</v>
      </c>
      <c r="H29">
        <f>IFERROR(LARGE((N29:AT29),2),"")</f>
        <v>584</v>
      </c>
      <c r="I29">
        <f>IFERROR(LARGE((N29:AT29),3),"")</f>
        <v>583</v>
      </c>
      <c r="J29">
        <f>IFERROR(LARGE((N29:AT29),4),"")</f>
        <v>582</v>
      </c>
      <c r="K29">
        <f>IFERROR(LARGE((N29:AT29),5),"")</f>
        <v>581</v>
      </c>
      <c r="L29" s="78">
        <f t="shared" si="3"/>
        <v>583.20000000000005</v>
      </c>
      <c r="N29" s="12" t="s">
        <v>12</v>
      </c>
      <c r="O29" s="12">
        <v>586</v>
      </c>
      <c r="P29" s="12">
        <v>578</v>
      </c>
      <c r="Q29" s="12">
        <v>583</v>
      </c>
      <c r="R29" s="12" t="s">
        <v>12</v>
      </c>
      <c r="S29" s="12">
        <v>584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582</v>
      </c>
      <c r="AA29" s="12">
        <v>565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576</v>
      </c>
      <c r="AG29" s="12">
        <v>580</v>
      </c>
      <c r="AH29" s="12" t="s">
        <v>12</v>
      </c>
      <c r="AI29" s="12" t="s">
        <v>12</v>
      </c>
      <c r="AJ29" s="12">
        <v>581</v>
      </c>
      <c r="AK29" s="12">
        <v>567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</row>
    <row r="30" spans="1:46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75</v>
      </c>
      <c r="E30">
        <f>IF(COUNT(N30:AT30)=0,"", COUNT(N30:AT30))</f>
        <v>11</v>
      </c>
      <c r="F30">
        <f t="shared" si="2"/>
        <v>5</v>
      </c>
      <c r="G30">
        <f>IFERROR(LARGE((N30:AT30),1),"")</f>
        <v>589</v>
      </c>
      <c r="H30">
        <f>IFERROR(LARGE((N30:AT30),2),"")</f>
        <v>585</v>
      </c>
      <c r="I30">
        <f>IFERROR(LARGE((N30:AT30),3),"")</f>
        <v>583</v>
      </c>
      <c r="J30">
        <f>IFERROR(LARGE((N30:AT30),4),"")</f>
        <v>583</v>
      </c>
      <c r="K30">
        <f>IFERROR(LARGE((N30:AT30),5),"")</f>
        <v>577</v>
      </c>
      <c r="L30" s="78">
        <f t="shared" si="3"/>
        <v>583.4</v>
      </c>
      <c r="N30" s="12" t="s">
        <v>12</v>
      </c>
      <c r="O30" s="12" t="s">
        <v>12</v>
      </c>
      <c r="P30" s="12">
        <v>583</v>
      </c>
      <c r="Q30" s="12">
        <v>577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>
        <v>575</v>
      </c>
      <c r="AA30" s="12">
        <v>562</v>
      </c>
      <c r="AB30" s="12">
        <v>589</v>
      </c>
      <c r="AC30" s="12">
        <v>585</v>
      </c>
      <c r="AD30" s="12">
        <v>583</v>
      </c>
      <c r="AE30" s="12" t="s">
        <v>12</v>
      </c>
      <c r="AF30" s="12">
        <v>575</v>
      </c>
      <c r="AG30" s="12">
        <v>574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576</v>
      </c>
      <c r="AM30" s="12">
        <v>573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</row>
    <row r="31" spans="1:46" x14ac:dyDescent="0.35">
      <c r="A31" t="str">
        <f t="shared" ref="A31" si="4">IF(D31="","",(RIGHT(D31,LEN(D31)-SEARCH(" ",D31,1))))</f>
        <v/>
      </c>
      <c r="B31" t="str">
        <f t="shared" ref="B31" si="5">IF(D31="","",(LEFT(D31,SEARCH(" ",D31,1))))</f>
        <v/>
      </c>
      <c r="C31" s="12">
        <v>22</v>
      </c>
      <c r="E31" t="str">
        <f>IF(COUNT(N31:AT31)=0,"", COUNT(N31:AT31))</f>
        <v/>
      </c>
      <c r="F31" t="str">
        <f t="shared" ref="F31:F39" si="6">_xlfn.IFS(E31="","",E31=1,1,E31=2,2,E31=3,3,E31=4,4,E31=5,5,E31&gt;5,5)</f>
        <v/>
      </c>
      <c r="G31" t="str">
        <f>IFERROR(LARGE((N31:AT31),1),"")</f>
        <v/>
      </c>
      <c r="H31" t="str">
        <f>IFERROR(LARGE((N31:AT31),2),"")</f>
        <v/>
      </c>
      <c r="I31" t="str">
        <f>IFERROR(LARGE((N31:AT31),3),"")</f>
        <v/>
      </c>
      <c r="J31" t="str">
        <f>IFERROR(LARGE((N31:AT31),4),"")</f>
        <v/>
      </c>
      <c r="K31" t="str">
        <f>IFERROR(LARGE((N31:AT31),5),"")</f>
        <v/>
      </c>
      <c r="L31" t="str">
        <f t="shared" ref="L31:L39" si="7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</row>
    <row r="32" spans="1:46" x14ac:dyDescent="0.35">
      <c r="A32" t="str">
        <f t="shared" ref="A32:A39" si="8">IF(D32="","",(RIGHT(D32,LEN(D32)-SEARCH(" ",D32,1))))</f>
        <v/>
      </c>
      <c r="B32" t="str">
        <f t="shared" ref="B32:B39" si="9">IF(D32="","",(LEFT(D32,SEARCH(" ",D32,1))))</f>
        <v/>
      </c>
      <c r="C32" s="12">
        <v>23</v>
      </c>
      <c r="E32" t="str">
        <f>IF(COUNT(N32:AT32)=0,"", COUNT(N32:AT32))</f>
        <v/>
      </c>
      <c r="F32" t="str">
        <f t="shared" si="6"/>
        <v/>
      </c>
      <c r="G32" t="str">
        <f>IFERROR(LARGE((N32:AT32),1),"")</f>
        <v/>
      </c>
      <c r="H32" t="str">
        <f>IFERROR(LARGE((N32:AT32),2),"")</f>
        <v/>
      </c>
      <c r="I32" t="str">
        <f>IFERROR(LARGE((N32:AT32),3),"")</f>
        <v/>
      </c>
      <c r="J32" t="str">
        <f>IFERROR(LARGE((N32:AT32),4),"")</f>
        <v/>
      </c>
      <c r="K32" t="str">
        <f>IFERROR(LARGE((N32:AT32),5),"")</f>
        <v/>
      </c>
      <c r="L32" t="str">
        <f t="shared" si="7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</row>
    <row r="33" spans="1:46" x14ac:dyDescent="0.35">
      <c r="A33" t="str">
        <f t="shared" si="8"/>
        <v/>
      </c>
      <c r="B33" t="str">
        <f t="shared" si="9"/>
        <v/>
      </c>
      <c r="C33" s="12">
        <v>24</v>
      </c>
      <c r="E33" t="str">
        <f>IF(COUNT(N33:AT33)=0,"", COUNT(N33:AT33))</f>
        <v/>
      </c>
      <c r="F33" t="str">
        <f t="shared" si="6"/>
        <v/>
      </c>
      <c r="G33" t="str">
        <f>IFERROR(LARGE((N33:AT33),1),"")</f>
        <v/>
      </c>
      <c r="H33" t="str">
        <f>IFERROR(LARGE((N33:AT33),2),"")</f>
        <v/>
      </c>
      <c r="I33" t="str">
        <f>IFERROR(LARGE((N33:AT33),3),"")</f>
        <v/>
      </c>
      <c r="J33" t="str">
        <f>IFERROR(LARGE((N33:AT33),4),"")</f>
        <v/>
      </c>
      <c r="K33" t="str">
        <f>IFERROR(LARGE((N33:AT33),5),"")</f>
        <v/>
      </c>
      <c r="L33" t="str">
        <f t="shared" si="7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</row>
    <row r="34" spans="1:46" x14ac:dyDescent="0.35">
      <c r="A34" t="str">
        <f t="shared" si="8"/>
        <v/>
      </c>
      <c r="B34" t="str">
        <f t="shared" si="9"/>
        <v/>
      </c>
      <c r="C34" s="12">
        <v>25</v>
      </c>
      <c r="E34" t="str">
        <f>IF(COUNT(N34:AT34)=0,"", COUNT(N34:AT34))</f>
        <v/>
      </c>
      <c r="F34" t="str">
        <f t="shared" si="6"/>
        <v/>
      </c>
      <c r="G34" t="str">
        <f>IFERROR(LARGE((N34:AT34),1),"")</f>
        <v/>
      </c>
      <c r="H34" t="str">
        <f>IFERROR(LARGE((N34:AT34),2),"")</f>
        <v/>
      </c>
      <c r="I34" t="str">
        <f>IFERROR(LARGE((N34:AT34),3),"")</f>
        <v/>
      </c>
      <c r="J34" t="str">
        <f>IFERROR(LARGE((N34:AT34),4),"")</f>
        <v/>
      </c>
      <c r="K34" t="str">
        <f>IFERROR(LARGE((N34:AT34),5),"")</f>
        <v/>
      </c>
      <c r="L34" t="str">
        <f t="shared" si="7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</row>
    <row r="35" spans="1:46" x14ac:dyDescent="0.35">
      <c r="A35" t="str">
        <f t="shared" si="8"/>
        <v/>
      </c>
      <c r="B35" t="str">
        <f t="shared" si="9"/>
        <v/>
      </c>
      <c r="C35" s="12">
        <v>26</v>
      </c>
      <c r="E35" t="str">
        <f>IF(COUNT(N35:AT35)=0,"", COUNT(N35:AT35))</f>
        <v/>
      </c>
      <c r="F35" t="str">
        <f t="shared" si="6"/>
        <v/>
      </c>
      <c r="G35" t="str">
        <f>IFERROR(LARGE((N35:AT35),1),"")</f>
        <v/>
      </c>
      <c r="H35" t="str">
        <f>IFERROR(LARGE((N35:AT35),2),"")</f>
        <v/>
      </c>
      <c r="I35" t="str">
        <f>IFERROR(LARGE((N35:AT35),3),"")</f>
        <v/>
      </c>
      <c r="J35" t="str">
        <f>IFERROR(LARGE((N35:AT35),4),"")</f>
        <v/>
      </c>
      <c r="K35" t="str">
        <f>IFERROR(LARGE((N35:AT35),5),"")</f>
        <v/>
      </c>
      <c r="L35" t="str">
        <f t="shared" si="7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</row>
    <row r="36" spans="1:46" x14ac:dyDescent="0.35">
      <c r="A36" t="str">
        <f t="shared" si="8"/>
        <v/>
      </c>
      <c r="B36" t="str">
        <f t="shared" si="9"/>
        <v/>
      </c>
      <c r="C36" s="12">
        <v>27</v>
      </c>
      <c r="E36" t="str">
        <f>IF(COUNT(N36:AT36)=0,"", COUNT(N36:AT36))</f>
        <v/>
      </c>
      <c r="F36" t="str">
        <f t="shared" si="6"/>
        <v/>
      </c>
      <c r="G36" t="str">
        <f>IFERROR(LARGE((N36:AT36),1),"")</f>
        <v/>
      </c>
      <c r="H36" t="str">
        <f>IFERROR(LARGE((N36:AT36),2),"")</f>
        <v/>
      </c>
      <c r="I36" t="str">
        <f>IFERROR(LARGE((N36:AT36),3),"")</f>
        <v/>
      </c>
      <c r="J36" t="str">
        <f>IFERROR(LARGE((N36:AT36),4),"")</f>
        <v/>
      </c>
      <c r="K36" t="str">
        <f>IFERROR(LARGE((N36:AT36),5),"")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</row>
    <row r="37" spans="1:46" x14ac:dyDescent="0.35">
      <c r="A37" t="str">
        <f t="shared" si="8"/>
        <v/>
      </c>
      <c r="B37" t="str">
        <f t="shared" si="9"/>
        <v/>
      </c>
      <c r="C37" s="12">
        <v>28</v>
      </c>
      <c r="E37" t="str">
        <f>IF(COUNT(N37:AT37)=0,"", COUNT(N37:AT37))</f>
        <v/>
      </c>
      <c r="F37" t="str">
        <f t="shared" si="6"/>
        <v/>
      </c>
      <c r="G37" t="str">
        <f>IFERROR(LARGE((N37:AT37),1),"")</f>
        <v/>
      </c>
      <c r="H37" t="str">
        <f>IFERROR(LARGE((N37:AT37),2),"")</f>
        <v/>
      </c>
      <c r="I37" t="str">
        <f>IFERROR(LARGE((N37:AT37),3),"")</f>
        <v/>
      </c>
      <c r="J37" t="str">
        <f>IFERROR(LARGE((N37:AT37),4),"")</f>
        <v/>
      </c>
      <c r="K37" t="str">
        <f>IFERROR(LARGE((N37:AT37),5),"")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</row>
    <row r="38" spans="1:46" x14ac:dyDescent="0.35">
      <c r="A38" t="str">
        <f t="shared" si="8"/>
        <v/>
      </c>
      <c r="B38" t="str">
        <f t="shared" si="9"/>
        <v/>
      </c>
      <c r="C38" s="12">
        <v>29</v>
      </c>
      <c r="E38" t="str">
        <f>IF(COUNT(N38:AT38)=0,"", COUNT(N38:AT38))</f>
        <v/>
      </c>
      <c r="F38" t="str">
        <f t="shared" si="6"/>
        <v/>
      </c>
      <c r="G38" t="str">
        <f>IFERROR(LARGE((N38:AT38),1),"")</f>
        <v/>
      </c>
      <c r="H38" t="str">
        <f>IFERROR(LARGE((N38:AT38),2),"")</f>
        <v/>
      </c>
      <c r="I38" t="str">
        <f>IFERROR(LARGE((N38:AT38),3),"")</f>
        <v/>
      </c>
      <c r="J38" t="str">
        <f>IFERROR(LARGE((N38:AT38),4),"")</f>
        <v/>
      </c>
      <c r="K38" t="str">
        <f>IFERROR(LARGE((N38:AT38),5),"")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</row>
    <row r="39" spans="1:46" x14ac:dyDescent="0.35">
      <c r="A39" t="str">
        <f t="shared" si="8"/>
        <v/>
      </c>
      <c r="B39" t="str">
        <f t="shared" si="9"/>
        <v/>
      </c>
      <c r="C39" s="12">
        <v>30</v>
      </c>
      <c r="E39" t="str">
        <f>IF(COUNT(N39:AT39)=0,"", COUNT(N39:AT39))</f>
        <v/>
      </c>
      <c r="F39" t="str">
        <f t="shared" si="6"/>
        <v/>
      </c>
      <c r="G39" t="str">
        <f>IFERROR(LARGE((N39:AT39),1),"")</f>
        <v/>
      </c>
      <c r="H39" t="str">
        <f>IFERROR(LARGE((N39:AT39),2),"")</f>
        <v/>
      </c>
      <c r="I39" t="str">
        <f>IFERROR(LARGE((N39:AT39),3),"")</f>
        <v/>
      </c>
      <c r="J39" t="str">
        <f>IFERROR(LARGE((N39:AT39),4),"")</f>
        <v/>
      </c>
      <c r="K39" t="str">
        <f>IFERROR(LARGE((N39:AT39),5),"")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</row>
    <row r="40" spans="1:46" x14ac:dyDescent="0.35">
      <c r="A40" t="str">
        <f t="shared" ref="A40:A44" si="10">IF(D40="","",(RIGHT(D40,LEN(D40)-SEARCH(" ",D40,1))))</f>
        <v/>
      </c>
      <c r="B40" t="str">
        <f t="shared" ref="B40:B44" si="11">IF(D40="","",(LEFT(D40,SEARCH(" ",D40,1))))</f>
        <v/>
      </c>
      <c r="C40" s="12">
        <v>31</v>
      </c>
      <c r="E40" t="str">
        <f>IF(COUNT(N40:AT40)=0,"", COUNT(N40:AT40))</f>
        <v/>
      </c>
      <c r="F40" t="str">
        <f t="shared" ref="F40:F44" si="12">_xlfn.IFS(E40="","",E40=1,1,E40=2,2,E40=3,3,E40=4,4,E40=5,5,E40&gt;5,5)</f>
        <v/>
      </c>
      <c r="G40" t="str">
        <f>IFERROR(LARGE((N40:AT40),1),"")</f>
        <v/>
      </c>
      <c r="H40" t="str">
        <f>IFERROR(LARGE((N40:AT40),2),"")</f>
        <v/>
      </c>
      <c r="I40" t="str">
        <f>IFERROR(LARGE((N40:AT40),3),"")</f>
        <v/>
      </c>
      <c r="J40" t="str">
        <f>IFERROR(LARGE((N40:AT40),4),"")</f>
        <v/>
      </c>
      <c r="K40" t="str">
        <f>IFERROR(LARGE((N40:AT40),5),"")</f>
        <v/>
      </c>
      <c r="L40" t="str">
        <f t="shared" ref="L40:L44" si="13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</row>
    <row r="41" spans="1:46" x14ac:dyDescent="0.35">
      <c r="A41" t="str">
        <f t="shared" si="10"/>
        <v/>
      </c>
      <c r="B41" t="str">
        <f t="shared" si="11"/>
        <v/>
      </c>
      <c r="C41" s="12">
        <v>32</v>
      </c>
      <c r="E41" t="str">
        <f>IF(COUNT(N41:AT41)=0,"", COUNT(N41:AT41))</f>
        <v/>
      </c>
      <c r="F41" t="str">
        <f t="shared" si="12"/>
        <v/>
      </c>
      <c r="G41" t="str">
        <f>IFERROR(LARGE((N41:AT41),1),"")</f>
        <v/>
      </c>
      <c r="H41" t="str">
        <f>IFERROR(LARGE((N41:AT41),2),"")</f>
        <v/>
      </c>
      <c r="I41" t="str">
        <f>IFERROR(LARGE((N41:AT41),3),"")</f>
        <v/>
      </c>
      <c r="J41" t="str">
        <f>IFERROR(LARGE((N41:AT41),4),"")</f>
        <v/>
      </c>
      <c r="K41" t="str">
        <f>IFERROR(LARGE((N41:AT41),5),"")</f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</row>
    <row r="42" spans="1:46" x14ac:dyDescent="0.35">
      <c r="A42" t="str">
        <f t="shared" si="10"/>
        <v/>
      </c>
      <c r="B42" t="str">
        <f t="shared" si="11"/>
        <v/>
      </c>
      <c r="C42" s="12">
        <v>33</v>
      </c>
      <c r="E42" t="str">
        <f>IF(COUNT(N42:AT42)=0,"", COUNT(N42:AT42))</f>
        <v/>
      </c>
      <c r="F42" t="str">
        <f t="shared" si="12"/>
        <v/>
      </c>
      <c r="G42" t="str">
        <f>IFERROR(LARGE((N42:AT42),1),"")</f>
        <v/>
      </c>
      <c r="H42" t="str">
        <f>IFERROR(LARGE((N42:AT42),2),"")</f>
        <v/>
      </c>
      <c r="I42" t="str">
        <f>IFERROR(LARGE((N42:AT42),3),"")</f>
        <v/>
      </c>
      <c r="J42" t="str">
        <f>IFERROR(LARGE((N42:AT42),4),"")</f>
        <v/>
      </c>
      <c r="K42" t="str">
        <f>IFERROR(LARGE((N42:AT42),5),"")</f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</row>
    <row r="43" spans="1:46" x14ac:dyDescent="0.35">
      <c r="A43" t="str">
        <f t="shared" si="10"/>
        <v/>
      </c>
      <c r="B43" t="str">
        <f t="shared" si="11"/>
        <v/>
      </c>
      <c r="C43" s="12">
        <v>34</v>
      </c>
      <c r="E43" t="str">
        <f>IF(COUNT(N43:AT43)=0,"", COUNT(N43:AT43))</f>
        <v/>
      </c>
      <c r="F43" t="str">
        <f t="shared" si="12"/>
        <v/>
      </c>
      <c r="G43" t="str">
        <f>IFERROR(LARGE((N43:AT43),1),"")</f>
        <v/>
      </c>
      <c r="H43" t="str">
        <f>IFERROR(LARGE((N43:AT43),2),"")</f>
        <v/>
      </c>
      <c r="I43" t="str">
        <f>IFERROR(LARGE((N43:AT43),3),"")</f>
        <v/>
      </c>
      <c r="J43" t="str">
        <f>IFERROR(LARGE((N43:AT43),4),"")</f>
        <v/>
      </c>
      <c r="K43" t="str">
        <f>IFERROR(LARGE((N43:AT43),5),"")</f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</row>
    <row r="44" spans="1:46" x14ac:dyDescent="0.35">
      <c r="A44" t="str">
        <f t="shared" si="10"/>
        <v/>
      </c>
      <c r="B44" t="str">
        <f t="shared" si="11"/>
        <v/>
      </c>
      <c r="C44" s="12">
        <v>35</v>
      </c>
      <c r="E44" t="str">
        <f>IF(COUNT(N44:AT44)=0,"", COUNT(N44:AT44))</f>
        <v/>
      </c>
      <c r="F44" t="str">
        <f t="shared" si="12"/>
        <v/>
      </c>
      <c r="G44" t="str">
        <f>IFERROR(LARGE((N44:AT44),1),"")</f>
        <v/>
      </c>
      <c r="H44" t="str">
        <f>IFERROR(LARGE((N44:AT44),2),"")</f>
        <v/>
      </c>
      <c r="I44" t="str">
        <f>IFERROR(LARGE((N44:AT44),3),"")</f>
        <v/>
      </c>
      <c r="J44" t="str">
        <f>IFERROR(LARGE((N44:AT44),4),"")</f>
        <v/>
      </c>
      <c r="K44" t="str">
        <f>IFERROR(LARGE((N44:AT44),5),"")</f>
        <v/>
      </c>
      <c r="L44" t="str">
        <f t="shared" si="1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</row>
  </sheetData>
  <sortState xmlns:xlrd2="http://schemas.microsoft.com/office/spreadsheetml/2017/richdata2" ref="A14:AT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T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September 1,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2026</v>
      </c>
      <c r="AH11" s="64">
        <v>2026</v>
      </c>
      <c r="AI11" s="64">
        <v>2026</v>
      </c>
      <c r="AJ11" s="64">
        <v>2026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146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41</v>
      </c>
      <c r="AH12" s="64" t="s">
        <v>41</v>
      </c>
      <c r="AI12" s="64" t="s">
        <v>41</v>
      </c>
      <c r="AJ12" s="64" t="s">
        <v>41</v>
      </c>
      <c r="AK12" s="64" t="s">
        <v>42</v>
      </c>
      <c r="AL12" s="64" t="s">
        <v>42</v>
      </c>
      <c r="AM12" s="64" t="s">
        <v>43</v>
      </c>
      <c r="AN12" s="64" t="s">
        <v>43</v>
      </c>
      <c r="AO12" s="64" t="s">
        <v>43</v>
      </c>
      <c r="AP12" s="64" t="s">
        <v>43</v>
      </c>
      <c r="AQ12" s="64" t="s">
        <v>43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55</v>
      </c>
      <c r="V13" s="64" t="s">
        <v>78</v>
      </c>
      <c r="W13" s="64" t="s">
        <v>152</v>
      </c>
      <c r="X13" s="64" t="s">
        <v>153</v>
      </c>
      <c r="Y13" s="64" t="s">
        <v>150</v>
      </c>
      <c r="Z13" s="64" t="s">
        <v>154</v>
      </c>
      <c r="AA13" s="64" t="s">
        <v>160</v>
      </c>
      <c r="AB13" s="64" t="s">
        <v>161</v>
      </c>
      <c r="AC13" s="64" t="s">
        <v>162</v>
      </c>
      <c r="AD13" s="64" t="s">
        <v>55</v>
      </c>
      <c r="AE13" s="64" t="s">
        <v>169</v>
      </c>
      <c r="AF13" s="64" t="s">
        <v>170</v>
      </c>
      <c r="AG13" s="64" t="s">
        <v>105</v>
      </c>
      <c r="AH13" s="64" t="s">
        <v>106</v>
      </c>
      <c r="AI13" s="64" t="s">
        <v>175</v>
      </c>
      <c r="AJ13" s="64" t="s">
        <v>176</v>
      </c>
      <c r="AK13" s="64" t="s">
        <v>181</v>
      </c>
      <c r="AL13" s="64" t="s">
        <v>182</v>
      </c>
      <c r="AM13" s="64" t="s">
        <v>55</v>
      </c>
      <c r="AN13" s="64" t="s">
        <v>191</v>
      </c>
      <c r="AO13" s="64" t="s">
        <v>192</v>
      </c>
      <c r="AP13" s="64" t="s">
        <v>198</v>
      </c>
      <c r="AQ13" s="64" t="s">
        <v>197</v>
      </c>
      <c r="AR13" s="64" t="s">
        <v>174</v>
      </c>
      <c r="AS13" s="64" t="s">
        <v>195</v>
      </c>
      <c r="AT13" s="64" t="s">
        <v>196</v>
      </c>
      <c r="AU13" s="64" t="s">
        <v>177</v>
      </c>
    </row>
    <row r="14" spans="1:47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94</v>
      </c>
      <c r="E14">
        <f>IF(COUNT(N14:AU14)=0,"", COUNT(N14:AU14))</f>
        <v>4</v>
      </c>
      <c r="F14">
        <f t="shared" ref="F14:F36" si="2">_xlfn.IFS(E14="","",E14=1,1,E14=2,2,E14=3,3,E14=4,4,E14=5,5,E14&gt;5,5)</f>
        <v>4</v>
      </c>
      <c r="G14">
        <f>IFERROR(LARGE((N14:AU14),1),"")</f>
        <v>589</v>
      </c>
      <c r="H14">
        <f>IFERROR(LARGE((N14:AU14),2),"")</f>
        <v>577</v>
      </c>
      <c r="I14">
        <f>IFERROR(LARGE((N14:AU14),3),"")</f>
        <v>573</v>
      </c>
      <c r="J14">
        <f>IFERROR(LARGE((N14:AU14),4),"")</f>
        <v>570</v>
      </c>
      <c r="K14" t="str">
        <f t="shared" ref="K14:K45" si="3">IFERROR(LARGE((N14:AU14),5),"")</f>
        <v/>
      </c>
      <c r="L14" s="78">
        <f t="shared" ref="L14:L36" si="4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573</v>
      </c>
      <c r="Z14" s="12">
        <v>570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>
        <v>589</v>
      </c>
      <c r="AF14" s="12">
        <v>577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125</v>
      </c>
      <c r="E15">
        <f>IF(COUNT(N15:AU15)=0,"", COUNT(N15:AU15))</f>
        <v>1</v>
      </c>
      <c r="F15">
        <f t="shared" si="2"/>
        <v>1</v>
      </c>
      <c r="G15">
        <f>IFERROR(LARGE((N15:AU15),1),"")</f>
        <v>578</v>
      </c>
      <c r="H15" t="str">
        <f>IFERROR(LARGE((N15:AU15),2),"")</f>
        <v/>
      </c>
      <c r="I15" t="str">
        <f>IFERROR(LARGE((N15:AU15),3),"")</f>
        <v/>
      </c>
      <c r="J15" t="str">
        <f>IFERROR(LARGE((N15:AU15),4),"")</f>
        <v/>
      </c>
      <c r="K15" t="str">
        <f t="shared" si="3"/>
        <v/>
      </c>
      <c r="L15" s="78">
        <f t="shared" si="4"/>
        <v>578</v>
      </c>
      <c r="N15" s="12" t="s">
        <v>12</v>
      </c>
      <c r="O15" s="12">
        <v>578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96</v>
      </c>
      <c r="E16">
        <f>IF(COUNT(N16:AU16)=0,"", COUNT(N16:AU16))</f>
        <v>11</v>
      </c>
      <c r="F16">
        <f t="shared" si="2"/>
        <v>5</v>
      </c>
      <c r="G16">
        <f>IFERROR(LARGE((N16:AU16),1),"")</f>
        <v>592</v>
      </c>
      <c r="H16">
        <f>IFERROR(LARGE((N16:AU16),2),"")</f>
        <v>587</v>
      </c>
      <c r="I16">
        <f>IFERROR(LARGE((N16:AU16),3),"")</f>
        <v>582</v>
      </c>
      <c r="J16">
        <f>IFERROR(LARGE((N16:AU16),4),"")</f>
        <v>580</v>
      </c>
      <c r="K16">
        <f t="shared" si="3"/>
        <v>577</v>
      </c>
      <c r="L16" s="78">
        <f t="shared" si="4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>
        <v>576</v>
      </c>
      <c r="Z16" s="12">
        <v>572</v>
      </c>
      <c r="AA16" s="12">
        <v>587</v>
      </c>
      <c r="AB16" s="12">
        <v>592</v>
      </c>
      <c r="AC16" s="12">
        <v>582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>
        <v>580</v>
      </c>
      <c r="AJ16" s="12">
        <v>573</v>
      </c>
      <c r="AK16" s="12">
        <v>577</v>
      </c>
      <c r="AL16" s="12">
        <v>575</v>
      </c>
      <c r="AM16" s="12" t="s">
        <v>12</v>
      </c>
      <c r="AN16" s="12" t="s">
        <v>12</v>
      </c>
      <c r="AO16" s="12" t="s">
        <v>12</v>
      </c>
      <c r="AP16" s="12">
        <v>568</v>
      </c>
      <c r="AQ16" s="12">
        <v>547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86</v>
      </c>
      <c r="E17">
        <f>IF(COUNT(N17:AU17)=0,"", COUNT(N17:AU17))</f>
        <v>4</v>
      </c>
      <c r="F17">
        <f t="shared" si="2"/>
        <v>4</v>
      </c>
      <c r="G17">
        <f>IFERROR(LARGE((N17:AU17),1),"")</f>
        <v>585</v>
      </c>
      <c r="H17">
        <f>IFERROR(LARGE((N17:AU17),2),"")</f>
        <v>584</v>
      </c>
      <c r="I17">
        <f>IFERROR(LARGE((N17:AU17),3),"")</f>
        <v>576</v>
      </c>
      <c r="J17">
        <f>IFERROR(LARGE((N17:AU17),4),"")</f>
        <v>574</v>
      </c>
      <c r="K17" t="str">
        <f t="shared" si="3"/>
        <v/>
      </c>
      <c r="L17">
        <f t="shared" si="4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>
        <v>585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>
        <v>584</v>
      </c>
      <c r="AJ17" s="12">
        <v>574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115</v>
      </c>
      <c r="E18">
        <f>IF(COUNT(N18:AU18)=0,"", COUNT(N18:AU18))</f>
        <v>6</v>
      </c>
      <c r="F18">
        <f t="shared" si="2"/>
        <v>5</v>
      </c>
      <c r="G18">
        <f>IFERROR(LARGE((N18:AU18),1),"")</f>
        <v>590</v>
      </c>
      <c r="H18">
        <f>IFERROR(LARGE((N18:AU18),2),"")</f>
        <v>584</v>
      </c>
      <c r="I18">
        <f>IFERROR(LARGE((N18:AU18),3),"")</f>
        <v>578</v>
      </c>
      <c r="J18">
        <f>IFERROR(LARGE((N18:AU18),4),"")</f>
        <v>577</v>
      </c>
      <c r="K18">
        <f t="shared" si="3"/>
        <v>568</v>
      </c>
      <c r="L18" s="78">
        <f t="shared" si="4"/>
        <v>579.4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>
        <v>584</v>
      </c>
      <c r="U18" s="12">
        <v>577</v>
      </c>
      <c r="V18" s="12" t="s">
        <v>12</v>
      </c>
      <c r="W18" s="12" t="s">
        <v>12</v>
      </c>
      <c r="X18" s="12" t="s">
        <v>12</v>
      </c>
      <c r="Y18" s="12">
        <v>567</v>
      </c>
      <c r="Z18" s="12">
        <v>568</v>
      </c>
      <c r="AA18" s="12" t="s">
        <v>12</v>
      </c>
      <c r="AB18" s="12" t="s">
        <v>12</v>
      </c>
      <c r="AC18" s="12" t="s">
        <v>12</v>
      </c>
      <c r="AD18" s="12">
        <v>590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578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114</v>
      </c>
      <c r="E19">
        <f>IF(COUNT(N19:AU19)=0,"", COUNT(N19:AU19))</f>
        <v>4</v>
      </c>
      <c r="F19">
        <f t="shared" si="2"/>
        <v>4</v>
      </c>
      <c r="G19">
        <f>IFERROR(LARGE((N19:AU19),1),"")</f>
        <v>579</v>
      </c>
      <c r="H19">
        <f>IFERROR(LARGE((N19:AU19),2),"")</f>
        <v>575</v>
      </c>
      <c r="I19">
        <f>IFERROR(LARGE((N19:AU19),3),"")</f>
        <v>568</v>
      </c>
      <c r="J19">
        <f>IFERROR(LARGE((N19:AU19),4),"")</f>
        <v>554</v>
      </c>
      <c r="K19" t="str">
        <f t="shared" si="3"/>
        <v/>
      </c>
      <c r="L19" s="78">
        <f t="shared" si="4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568</v>
      </c>
      <c r="Z19" s="12">
        <v>554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>
        <v>579</v>
      </c>
      <c r="AJ19" s="12">
        <v>575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164</v>
      </c>
      <c r="E20">
        <f>IF(COUNT(N20:AU20)=0,"", COUNT(N20:AU20))</f>
        <v>2</v>
      </c>
      <c r="F20">
        <f t="shared" si="2"/>
        <v>2</v>
      </c>
      <c r="G20">
        <f>IFERROR(LARGE((N20:AU20),1),"")</f>
        <v>586</v>
      </c>
      <c r="H20">
        <f>IFERROR(LARGE((N20:AU20),2),"")</f>
        <v>509</v>
      </c>
      <c r="I20" t="str">
        <f>IFERROR(LARGE((N20:AU20),3),"")</f>
        <v/>
      </c>
      <c r="J20" t="str">
        <f>IFERROR(LARGE((N20:AU20),4),"")</f>
        <v/>
      </c>
      <c r="K20" t="str">
        <f t="shared" si="3"/>
        <v/>
      </c>
      <c r="L20">
        <f t="shared" si="4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>
        <v>586</v>
      </c>
      <c r="AB20" s="12">
        <v>509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90</v>
      </c>
      <c r="E21">
        <f>IF(COUNT(N21:AU21)=0,"", COUNT(N21:AU21))</f>
        <v>2</v>
      </c>
      <c r="F21">
        <f t="shared" si="2"/>
        <v>2</v>
      </c>
      <c r="G21">
        <f>IFERROR(LARGE((N21:AU21),1),"")</f>
        <v>588</v>
      </c>
      <c r="H21">
        <f>IFERROR(LARGE((N21:AU21),2),"")</f>
        <v>580</v>
      </c>
      <c r="I21" t="str">
        <f>IFERROR(LARGE((N21:AU21),3),"")</f>
        <v/>
      </c>
      <c r="J21" t="str">
        <f>IFERROR(LARGE((N21:AU21),4),"")</f>
        <v/>
      </c>
      <c r="K21" t="str">
        <f t="shared" si="3"/>
        <v/>
      </c>
      <c r="L21" s="78">
        <f t="shared" si="4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>
        <v>580</v>
      </c>
      <c r="AJ21" s="12">
        <v>588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163</v>
      </c>
      <c r="E22">
        <f>IF(COUNT(N22:AU22)=0,"", COUNT(N22:AU22))</f>
        <v>9</v>
      </c>
      <c r="F22">
        <f t="shared" si="2"/>
        <v>5</v>
      </c>
      <c r="G22">
        <f>IFERROR(LARGE((N22:AU22),1),"")</f>
        <v>590</v>
      </c>
      <c r="H22">
        <f>IFERROR(LARGE((N22:AU22),2),"")</f>
        <v>583</v>
      </c>
      <c r="I22">
        <f>IFERROR(LARGE((N22:AU22),3),"")</f>
        <v>582</v>
      </c>
      <c r="J22">
        <f>IFERROR(LARGE((N22:AU22),4),"")</f>
        <v>579</v>
      </c>
      <c r="K22">
        <f t="shared" si="3"/>
        <v>575</v>
      </c>
      <c r="L22">
        <f t="shared" si="4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590</v>
      </c>
      <c r="AB22" s="12">
        <v>583</v>
      </c>
      <c r="AC22" s="12">
        <v>582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>
        <v>579</v>
      </c>
      <c r="AJ22" s="12">
        <v>569</v>
      </c>
      <c r="AK22" s="12">
        <v>572</v>
      </c>
      <c r="AL22" s="12">
        <v>575</v>
      </c>
      <c r="AM22" s="12" t="s">
        <v>12</v>
      </c>
      <c r="AN22" s="12" t="s">
        <v>12</v>
      </c>
      <c r="AO22" s="12" t="s">
        <v>12</v>
      </c>
      <c r="AP22" s="12">
        <v>564</v>
      </c>
      <c r="AQ22" s="12">
        <v>561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81</v>
      </c>
      <c r="E23">
        <f>IF(COUNT(N23:AU23)=0,"", COUNT(N23:AU23))</f>
        <v>9</v>
      </c>
      <c r="F23">
        <f t="shared" si="2"/>
        <v>5</v>
      </c>
      <c r="G23">
        <f>IFERROR(LARGE((N23:AU23),1),"")</f>
        <v>595</v>
      </c>
      <c r="H23">
        <f>IFERROR(LARGE((N23:AU23),2),"")</f>
        <v>593</v>
      </c>
      <c r="I23">
        <f>IFERROR(LARGE((N23:AU23),3),"")</f>
        <v>591</v>
      </c>
      <c r="J23">
        <f>IFERROR(LARGE((N23:AU23),4),"")</f>
        <v>591</v>
      </c>
      <c r="K23">
        <f t="shared" si="3"/>
        <v>590</v>
      </c>
      <c r="L23" s="78">
        <f t="shared" si="4"/>
        <v>592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595</v>
      </c>
      <c r="X23" s="12">
        <v>589</v>
      </c>
      <c r="Y23" s="12" t="s">
        <v>12</v>
      </c>
      <c r="Z23" s="12" t="s">
        <v>12</v>
      </c>
      <c r="AA23" s="12">
        <v>590</v>
      </c>
      <c r="AB23" s="12">
        <v>593</v>
      </c>
      <c r="AC23" s="12">
        <v>591</v>
      </c>
      <c r="AD23" s="12" t="s">
        <v>12</v>
      </c>
      <c r="AE23" s="12" t="s">
        <v>12</v>
      </c>
      <c r="AF23" s="12" t="s">
        <v>12</v>
      </c>
      <c r="AG23" s="12">
        <v>585</v>
      </c>
      <c r="AH23" s="12">
        <v>591</v>
      </c>
      <c r="AI23" s="12" t="s">
        <v>12</v>
      </c>
      <c r="AJ23" s="12" t="s">
        <v>12</v>
      </c>
      <c r="AK23" s="12">
        <v>581</v>
      </c>
      <c r="AL23" s="12">
        <v>587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166</v>
      </c>
      <c r="E24">
        <f>IF(COUNT(N24:AU24)=0,"", COUNT(N24:AU24))</f>
        <v>9</v>
      </c>
      <c r="F24">
        <f t="shared" si="2"/>
        <v>5</v>
      </c>
      <c r="G24">
        <f>IFERROR(LARGE((N24:AU24),1),"")</f>
        <v>586</v>
      </c>
      <c r="H24">
        <f>IFERROR(LARGE((N24:AU24),2),"")</f>
        <v>586</v>
      </c>
      <c r="I24">
        <f>IFERROR(LARGE((N24:AU24),3),"")</f>
        <v>584</v>
      </c>
      <c r="J24">
        <f>IFERROR(LARGE((N24:AU24),4),"")</f>
        <v>582</v>
      </c>
      <c r="K24">
        <f t="shared" si="3"/>
        <v>579</v>
      </c>
      <c r="L24">
        <f t="shared" si="4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584</v>
      </c>
      <c r="AB24" s="12">
        <v>586</v>
      </c>
      <c r="AC24" s="12">
        <v>579</v>
      </c>
      <c r="AD24" s="12">
        <v>586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574</v>
      </c>
      <c r="AJ24" s="12">
        <v>578</v>
      </c>
      <c r="AK24" s="12">
        <v>577</v>
      </c>
      <c r="AL24" s="12">
        <v>578</v>
      </c>
      <c r="AM24" s="12">
        <v>582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111</v>
      </c>
      <c r="E25">
        <f>IF(COUNT(N25:AU25)=0,"", COUNT(N25:AU25))</f>
        <v>9</v>
      </c>
      <c r="F25">
        <f t="shared" si="2"/>
        <v>5</v>
      </c>
      <c r="G25">
        <f>IFERROR(LARGE((N25:AU25),1),"")</f>
        <v>595</v>
      </c>
      <c r="H25">
        <f>IFERROR(LARGE((N25:AU25),2),"")</f>
        <v>589</v>
      </c>
      <c r="I25">
        <f>IFERROR(LARGE((N25:AU25),3),"")</f>
        <v>588</v>
      </c>
      <c r="J25">
        <f>IFERROR(LARGE((N25:AU25),4),"")</f>
        <v>587</v>
      </c>
      <c r="K25">
        <f t="shared" si="3"/>
        <v>587</v>
      </c>
      <c r="L25" s="78">
        <f t="shared" si="4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>
        <v>588</v>
      </c>
      <c r="AB25" s="12">
        <v>589</v>
      </c>
      <c r="AC25" s="12">
        <v>587</v>
      </c>
      <c r="AD25" s="12">
        <v>572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>
        <v>587</v>
      </c>
      <c r="AJ25" s="12">
        <v>583</v>
      </c>
      <c r="AK25" s="12">
        <v>579</v>
      </c>
      <c r="AL25" s="12">
        <v>581</v>
      </c>
      <c r="AM25" s="12">
        <v>595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89</v>
      </c>
      <c r="E26">
        <f>IF(COUNT(N26:AU26)=0,"", COUNT(N26:AU26))</f>
        <v>11</v>
      </c>
      <c r="F26">
        <f t="shared" si="2"/>
        <v>5</v>
      </c>
      <c r="G26">
        <f>IFERROR(LARGE((N26:AU26),1),"")</f>
        <v>590</v>
      </c>
      <c r="H26">
        <f>IFERROR(LARGE((N26:AU26),2),"")</f>
        <v>584</v>
      </c>
      <c r="I26">
        <f>IFERROR(LARGE((N26:AU26),3),"")</f>
        <v>583</v>
      </c>
      <c r="J26">
        <f>IFERROR(LARGE((N26:AU26),4),"")</f>
        <v>582</v>
      </c>
      <c r="K26">
        <f t="shared" si="3"/>
        <v>582</v>
      </c>
      <c r="L26" s="78">
        <f t="shared" si="4"/>
        <v>584.20000000000005</v>
      </c>
      <c r="N26" s="12" t="s">
        <v>12</v>
      </c>
      <c r="O26" s="12" t="s">
        <v>12</v>
      </c>
      <c r="P26" s="12">
        <v>583</v>
      </c>
      <c r="Q26" s="12">
        <v>578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>
        <v>557</v>
      </c>
      <c r="Z26" s="12">
        <v>548</v>
      </c>
      <c r="AA26" s="12">
        <v>581</v>
      </c>
      <c r="AB26" s="12">
        <v>590</v>
      </c>
      <c r="AC26" s="12">
        <v>582</v>
      </c>
      <c r="AD26" s="12" t="s">
        <v>12</v>
      </c>
      <c r="AE26" s="12">
        <v>581</v>
      </c>
      <c r="AF26" s="12">
        <v>582</v>
      </c>
      <c r="AG26" s="12" t="s">
        <v>12</v>
      </c>
      <c r="AH26" s="12" t="s">
        <v>12</v>
      </c>
      <c r="AI26" s="12">
        <v>579</v>
      </c>
      <c r="AJ26" s="12">
        <v>584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116</v>
      </c>
      <c r="E27">
        <f>IF(COUNT(N27:AU27)=0,"", COUNT(N27:AU27))</f>
        <v>1</v>
      </c>
      <c r="F27">
        <f t="shared" si="2"/>
        <v>1</v>
      </c>
      <c r="G27">
        <f>IFERROR(LARGE((N27:AU27),1),"")</f>
        <v>588</v>
      </c>
      <c r="H27" t="str">
        <f>IFERROR(LARGE((N27:AU27),2),"")</f>
        <v/>
      </c>
      <c r="I27" t="str">
        <f>IFERROR(LARGE((N27:AU27),3),"")</f>
        <v/>
      </c>
      <c r="J27" t="str">
        <f>IFERROR(LARGE((N27:AU27),4),"")</f>
        <v/>
      </c>
      <c r="K27" t="str">
        <f t="shared" si="3"/>
        <v/>
      </c>
      <c r="L27">
        <f t="shared" si="4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588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97</v>
      </c>
      <c r="E28">
        <f>IF(COUNT(N28:AU28)=0,"", COUNT(N28:AU28))</f>
        <v>2</v>
      </c>
      <c r="F28">
        <f t="shared" si="2"/>
        <v>2</v>
      </c>
      <c r="G28">
        <f>IFERROR(LARGE((N28:AU28),1),"")</f>
        <v>576</v>
      </c>
      <c r="H28">
        <f>IFERROR(LARGE((N28:AU28),2),"")</f>
        <v>567</v>
      </c>
      <c r="I28" t="str">
        <f>IFERROR(LARGE((N28:AU28),3),"")</f>
        <v/>
      </c>
      <c r="J28" t="str">
        <f>IFERROR(LARGE((N28:AU28),4),"")</f>
        <v/>
      </c>
      <c r="K28" t="str">
        <f t="shared" si="3"/>
        <v/>
      </c>
      <c r="L28" s="78">
        <f t="shared" si="4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567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113</v>
      </c>
      <c r="E29">
        <f>IF(COUNT(N29:AU29)=0,"", COUNT(N29:AU29))</f>
        <v>12</v>
      </c>
      <c r="F29">
        <f t="shared" si="2"/>
        <v>5</v>
      </c>
      <c r="G29">
        <f>IFERROR(LARGE((N29:AU29),1),"")</f>
        <v>585</v>
      </c>
      <c r="H29">
        <f>IFERROR(LARGE((N29:AU29),2),"")</f>
        <v>583</v>
      </c>
      <c r="I29">
        <f>IFERROR(LARGE((N29:AU29),3),"")</f>
        <v>582</v>
      </c>
      <c r="J29">
        <f>IFERROR(LARGE((N29:AU29),4),"")</f>
        <v>580</v>
      </c>
      <c r="K29">
        <f t="shared" si="3"/>
        <v>578</v>
      </c>
      <c r="L29" s="78">
        <f t="shared" si="4"/>
        <v>581.6</v>
      </c>
      <c r="N29" s="12" t="s">
        <v>12</v>
      </c>
      <c r="O29" s="12" t="s">
        <v>12</v>
      </c>
      <c r="P29" s="12">
        <v>578</v>
      </c>
      <c r="Q29" s="12" t="s">
        <v>12</v>
      </c>
      <c r="R29" s="12" t="s">
        <v>12</v>
      </c>
      <c r="S29" s="12">
        <v>566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575</v>
      </c>
      <c r="Z29" s="12">
        <v>561</v>
      </c>
      <c r="AA29" s="12">
        <v>582</v>
      </c>
      <c r="AB29" s="12">
        <v>585</v>
      </c>
      <c r="AC29" s="12">
        <v>580</v>
      </c>
      <c r="AD29" s="12" t="s">
        <v>12</v>
      </c>
      <c r="AE29" s="12">
        <v>575</v>
      </c>
      <c r="AF29" s="12" t="s">
        <v>12</v>
      </c>
      <c r="AG29" s="12" t="s">
        <v>12</v>
      </c>
      <c r="AH29" s="12" t="s">
        <v>12</v>
      </c>
      <c r="AI29" s="12">
        <v>577</v>
      </c>
      <c r="AJ29" s="12">
        <v>583</v>
      </c>
      <c r="AK29" s="12">
        <v>569</v>
      </c>
      <c r="AL29" s="12">
        <v>570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88</v>
      </c>
      <c r="E30">
        <f>IF(COUNT(N30:AU30)=0,"", COUNT(N30:AU30))</f>
        <v>10</v>
      </c>
      <c r="F30">
        <f t="shared" si="2"/>
        <v>5</v>
      </c>
      <c r="G30">
        <f>IFERROR(LARGE((N30:AU30),1),"")</f>
        <v>583</v>
      </c>
      <c r="H30">
        <f>IFERROR(LARGE((N30:AU30),2),"")</f>
        <v>580</v>
      </c>
      <c r="I30">
        <f>IFERROR(LARGE((N30:AU30),3),"")</f>
        <v>579</v>
      </c>
      <c r="J30">
        <f>IFERROR(LARGE((N30:AU30),4),"")</f>
        <v>578</v>
      </c>
      <c r="K30">
        <f t="shared" si="3"/>
        <v>577</v>
      </c>
      <c r="L30" s="78">
        <f t="shared" si="4"/>
        <v>579.4</v>
      </c>
      <c r="N30" s="12" t="s">
        <v>12</v>
      </c>
      <c r="O30" s="12" t="s">
        <v>12</v>
      </c>
      <c r="P30" s="12">
        <v>578</v>
      </c>
      <c r="Q30" s="12">
        <v>580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572</v>
      </c>
      <c r="Z30" s="12">
        <v>570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579</v>
      </c>
      <c r="AF30" s="12">
        <v>583</v>
      </c>
      <c r="AG30" s="12" t="s">
        <v>12</v>
      </c>
      <c r="AH30" s="12" t="s">
        <v>12</v>
      </c>
      <c r="AI30" s="12">
        <v>571</v>
      </c>
      <c r="AJ30" s="12">
        <v>577</v>
      </c>
      <c r="AK30" s="12">
        <v>569</v>
      </c>
      <c r="AL30" s="12">
        <v>568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155</v>
      </c>
      <c r="E31">
        <f>IF(COUNT(N31:AU31)=0,"", COUNT(N31:AU31))</f>
        <v>2</v>
      </c>
      <c r="F31">
        <f t="shared" si="2"/>
        <v>2</v>
      </c>
      <c r="G31">
        <f>IFERROR(LARGE((N31:AU31),1),"")</f>
        <v>584</v>
      </c>
      <c r="H31">
        <f>IFERROR(LARGE((N31:AU31),2),"")</f>
        <v>552</v>
      </c>
      <c r="I31" t="str">
        <f>IFERROR(LARGE((N31:AU31),3),"")</f>
        <v/>
      </c>
      <c r="J31" t="str">
        <f>IFERROR(LARGE((N31:AU31),4),"")</f>
        <v/>
      </c>
      <c r="K31" t="str">
        <f t="shared" si="3"/>
        <v/>
      </c>
      <c r="L31">
        <f t="shared" si="4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584</v>
      </c>
      <c r="AL31" s="12">
        <v>552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79</v>
      </c>
      <c r="E32">
        <f>IF(COUNT(N32:AU32)=0,"", COUNT(N32:AU32))</f>
        <v>11</v>
      </c>
      <c r="F32">
        <f t="shared" si="2"/>
        <v>5</v>
      </c>
      <c r="G32">
        <f>IFERROR(LARGE((N32:AU32),1),"")</f>
        <v>595</v>
      </c>
      <c r="H32">
        <f>IFERROR(LARGE((N32:AU32),2),"")</f>
        <v>593</v>
      </c>
      <c r="I32">
        <f>IFERROR(LARGE((N32:AU32),3),"")</f>
        <v>592</v>
      </c>
      <c r="J32">
        <f>IFERROR(LARGE((N32:AU32),4),"")</f>
        <v>591</v>
      </c>
      <c r="K32">
        <f t="shared" si="3"/>
        <v>590</v>
      </c>
      <c r="L32" s="78">
        <f t="shared" si="4"/>
        <v>592.20000000000005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>
        <v>592</v>
      </c>
      <c r="V32" s="12">
        <v>582</v>
      </c>
      <c r="W32" s="12">
        <v>587</v>
      </c>
      <c r="X32" s="12">
        <v>583</v>
      </c>
      <c r="Y32" s="12" t="s">
        <v>12</v>
      </c>
      <c r="Z32" s="12" t="s">
        <v>12</v>
      </c>
      <c r="AA32" s="12">
        <v>595</v>
      </c>
      <c r="AB32" s="12">
        <v>591</v>
      </c>
      <c r="AC32" s="12">
        <v>590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585</v>
      </c>
      <c r="AJ32" s="12">
        <v>585</v>
      </c>
      <c r="AK32" s="12" t="s">
        <v>12</v>
      </c>
      <c r="AL32" s="12" t="s">
        <v>12</v>
      </c>
      <c r="AM32" s="12" t="s">
        <v>12</v>
      </c>
      <c r="AN32" s="12">
        <v>589</v>
      </c>
      <c r="AO32" s="12">
        <v>593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83</v>
      </c>
      <c r="E33">
        <f>IF(COUNT(N33:AU33)=0,"", COUNT(N33:AU33))</f>
        <v>7</v>
      </c>
      <c r="F33">
        <f t="shared" si="2"/>
        <v>5</v>
      </c>
      <c r="G33">
        <f>IFERROR(LARGE((N33:AU33),1),"")</f>
        <v>585</v>
      </c>
      <c r="H33">
        <f>IFERROR(LARGE((N33:AU33),2),"")</f>
        <v>585</v>
      </c>
      <c r="I33">
        <f>IFERROR(LARGE((N33:AU33),3),"")</f>
        <v>585</v>
      </c>
      <c r="J33">
        <f>IFERROR(LARGE((N33:AU33),4),"")</f>
        <v>580</v>
      </c>
      <c r="K33">
        <f t="shared" si="3"/>
        <v>580</v>
      </c>
      <c r="L33" s="78">
        <f t="shared" si="4"/>
        <v>583</v>
      </c>
      <c r="N33" s="12" t="s">
        <v>12</v>
      </c>
      <c r="O33" s="12" t="s">
        <v>12</v>
      </c>
      <c r="P33" s="12">
        <v>585</v>
      </c>
      <c r="Q33" s="12">
        <v>585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580</v>
      </c>
      <c r="AF33" s="12">
        <v>585</v>
      </c>
      <c r="AG33" s="12">
        <v>579</v>
      </c>
      <c r="AH33" s="12" t="s">
        <v>12</v>
      </c>
      <c r="AI33" s="12" t="s">
        <v>12</v>
      </c>
      <c r="AJ33" s="12" t="s">
        <v>12</v>
      </c>
      <c r="AK33" s="12">
        <v>580</v>
      </c>
      <c r="AL33" s="12">
        <v>571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80</v>
      </c>
      <c r="E34">
        <f>IF(COUNT(N34:AU34)=0,"", COUNT(N34:AU34))</f>
        <v>9</v>
      </c>
      <c r="F34">
        <f t="shared" si="2"/>
        <v>5</v>
      </c>
      <c r="G34">
        <f>IFERROR(LARGE((N34:AU34),1),"")</f>
        <v>589</v>
      </c>
      <c r="H34">
        <f>IFERROR(LARGE((N34:AU34),2),"")</f>
        <v>587</v>
      </c>
      <c r="I34">
        <f>IFERROR(LARGE((N34:AU34),3),"")</f>
        <v>587</v>
      </c>
      <c r="J34">
        <f>IFERROR(LARGE((N34:AU34),4),"")</f>
        <v>586</v>
      </c>
      <c r="K34">
        <f t="shared" si="3"/>
        <v>584</v>
      </c>
      <c r="L34" s="78">
        <f t="shared" si="4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572</v>
      </c>
      <c r="X34" s="12">
        <v>576</v>
      </c>
      <c r="Y34" s="12" t="s">
        <v>12</v>
      </c>
      <c r="Z34" s="12" t="s">
        <v>12</v>
      </c>
      <c r="AA34" s="12">
        <v>589</v>
      </c>
      <c r="AB34" s="12">
        <v>586</v>
      </c>
      <c r="AC34" s="12">
        <v>587</v>
      </c>
      <c r="AD34" s="12" t="s">
        <v>12</v>
      </c>
      <c r="AE34" s="12" t="s">
        <v>12</v>
      </c>
      <c r="AF34" s="12" t="s">
        <v>12</v>
      </c>
      <c r="AG34" s="12">
        <v>576</v>
      </c>
      <c r="AH34" s="12" t="s">
        <v>12</v>
      </c>
      <c r="AI34" s="12" t="s">
        <v>12</v>
      </c>
      <c r="AJ34" s="12" t="s">
        <v>12</v>
      </c>
      <c r="AK34" s="12">
        <v>584</v>
      </c>
      <c r="AL34" s="12">
        <v>577</v>
      </c>
      <c r="AM34" s="12">
        <v>587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82</v>
      </c>
      <c r="E35">
        <f>IF(COUNT(N35:AU35)=0,"", COUNT(N35:AU35))</f>
        <v>8</v>
      </c>
      <c r="F35">
        <f t="shared" si="2"/>
        <v>5</v>
      </c>
      <c r="G35">
        <f>IFERROR(LARGE((N35:AU35),1),"")</f>
        <v>593</v>
      </c>
      <c r="H35">
        <f>IFERROR(LARGE((N35:AU35),2),"")</f>
        <v>592</v>
      </c>
      <c r="I35">
        <f>IFERROR(LARGE((N35:AU35),3),"")</f>
        <v>589</v>
      </c>
      <c r="J35">
        <f>IFERROR(LARGE((N35:AU35),4),"")</f>
        <v>583</v>
      </c>
      <c r="K35">
        <f t="shared" si="3"/>
        <v>582</v>
      </c>
      <c r="L35" s="78">
        <f t="shared" si="4"/>
        <v>587.79999999999995</v>
      </c>
      <c r="N35" s="12" t="s">
        <v>12</v>
      </c>
      <c r="O35" s="12" t="s">
        <v>12</v>
      </c>
      <c r="P35" s="12">
        <v>592</v>
      </c>
      <c r="Q35" s="12">
        <v>580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583</v>
      </c>
      <c r="X35" s="12">
        <v>582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>
        <v>575</v>
      </c>
      <c r="AH35" s="12" t="s">
        <v>12</v>
      </c>
      <c r="AI35" s="12" t="s">
        <v>12</v>
      </c>
      <c r="AJ35" s="12" t="s">
        <v>12</v>
      </c>
      <c r="AK35" s="12">
        <v>589</v>
      </c>
      <c r="AL35" s="12">
        <v>575</v>
      </c>
      <c r="AM35" s="12">
        <v>593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165</v>
      </c>
      <c r="E36">
        <f>IF(COUNT(N36:AU36)=0,"", COUNT(N36:AU36))</f>
        <v>5</v>
      </c>
      <c r="F36">
        <f t="shared" si="2"/>
        <v>5</v>
      </c>
      <c r="G36">
        <f>IFERROR(LARGE((N36:AU36),1),"")</f>
        <v>587</v>
      </c>
      <c r="H36">
        <f>IFERROR(LARGE((N36:AU36),2),"")</f>
        <v>586</v>
      </c>
      <c r="I36">
        <f>IFERROR(LARGE((N36:AU36),3),"")</f>
        <v>585</v>
      </c>
      <c r="J36">
        <f>IFERROR(LARGE((N36:AU36),4),"")</f>
        <v>575</v>
      </c>
      <c r="K36">
        <f t="shared" si="3"/>
        <v>575</v>
      </c>
      <c r="L36">
        <f t="shared" si="4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>
        <v>585</v>
      </c>
      <c r="AB36" s="12">
        <v>587</v>
      </c>
      <c r="AC36" s="12">
        <v>575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>
        <v>586</v>
      </c>
      <c r="AJ36" s="12">
        <v>575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ref="A37:A43" si="5">IF(D37="","",(RIGHT(D37,LEN(D37)-SEARCH(" ",D37,1))))</f>
        <v/>
      </c>
      <c r="B37" t="str">
        <f t="shared" ref="B37:B43" si="6">IF(D37="","",(LEFT(D37,SEARCH(" ",D37,1))))</f>
        <v/>
      </c>
      <c r="C37" s="12">
        <v>29</v>
      </c>
      <c r="E37" t="str">
        <f>IF(COUNT(N37:AU37)=0,"", COUNT(N37:AU37))</f>
        <v/>
      </c>
      <c r="F37" t="str">
        <f t="shared" ref="F37:F43" si="7">_xlfn.IFS(E37="","",E37=1,1,E37=2,2,E37=3,3,E37=4,4,E37=5,5,E37&gt;5,5)</f>
        <v/>
      </c>
      <c r="G37" t="str">
        <f>IFERROR(LARGE((N37:AU37),1),"")</f>
        <v/>
      </c>
      <c r="H37" t="str">
        <f>IFERROR(LARGE((N37:AU37),2),"")</f>
        <v/>
      </c>
      <c r="I37" t="str">
        <f>IFERROR(LARGE((N37:AU37),3),"")</f>
        <v/>
      </c>
      <c r="J37" t="str">
        <f>IFERROR(LARGE((N37:AU37),4),"")</f>
        <v/>
      </c>
      <c r="K37" t="str">
        <f t="shared" si="3"/>
        <v/>
      </c>
      <c r="L37" t="str">
        <f t="shared" ref="L37:L43" si="8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5"/>
        <v/>
      </c>
      <c r="B38" t="str">
        <f t="shared" si="6"/>
        <v/>
      </c>
      <c r="C38" s="12">
        <v>30</v>
      </c>
      <c r="E38" t="str">
        <f>IF(COUNT(N38:AU38)=0,"", COUNT(N38:AU38))</f>
        <v/>
      </c>
      <c r="F38" t="str">
        <f t="shared" si="7"/>
        <v/>
      </c>
      <c r="G38" t="str">
        <f>IFERROR(LARGE((N38:AU38),1),"")</f>
        <v/>
      </c>
      <c r="H38" t="str">
        <f>IFERROR(LARGE((N38:AU38),2),"")</f>
        <v/>
      </c>
      <c r="I38" t="str">
        <f>IFERROR(LARGE((N38:AU38),3),"")</f>
        <v/>
      </c>
      <c r="J38" t="str">
        <f>IFERROR(LARGE((N38:AU38),4),"")</f>
        <v/>
      </c>
      <c r="K38" t="str">
        <f t="shared" si="3"/>
        <v/>
      </c>
      <c r="L38" t="str">
        <f t="shared" si="8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5"/>
        <v/>
      </c>
      <c r="B39" t="str">
        <f t="shared" si="6"/>
        <v/>
      </c>
      <c r="C39" s="12">
        <v>31</v>
      </c>
      <c r="E39" t="str">
        <f>IF(COUNT(N39:AU39)=0,"", COUNT(N39:AU39))</f>
        <v/>
      </c>
      <c r="F39" t="str">
        <f t="shared" si="7"/>
        <v/>
      </c>
      <c r="G39" t="str">
        <f>IFERROR(LARGE((N39:AU39),1),"")</f>
        <v/>
      </c>
      <c r="H39" t="str">
        <f>IFERROR(LARGE((N39:AU39),2),"")</f>
        <v/>
      </c>
      <c r="I39" t="str">
        <f>IFERROR(LARGE((N39:AU39),3),"")</f>
        <v/>
      </c>
      <c r="J39" t="str">
        <f>IFERROR(LARGE((N39:AU39),4),"")</f>
        <v/>
      </c>
      <c r="K39" t="str">
        <f t="shared" si="3"/>
        <v/>
      </c>
      <c r="L39" t="str">
        <f t="shared" si="8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5"/>
        <v/>
      </c>
      <c r="B40" t="str">
        <f t="shared" si="6"/>
        <v/>
      </c>
      <c r="C40" s="12">
        <v>32</v>
      </c>
      <c r="E40" t="str">
        <f>IF(COUNT(N40:AU40)=0,"", COUNT(N40:AU40))</f>
        <v/>
      </c>
      <c r="F40" t="str">
        <f t="shared" si="7"/>
        <v/>
      </c>
      <c r="G40" t="str">
        <f>IFERROR(LARGE((N40:AU40),1),"")</f>
        <v/>
      </c>
      <c r="H40" t="str">
        <f>IFERROR(LARGE((N40:AU40),2),"")</f>
        <v/>
      </c>
      <c r="I40" t="str">
        <f>IFERROR(LARGE((N40:AU40),3),"")</f>
        <v/>
      </c>
      <c r="J40" t="str">
        <f>IFERROR(LARGE((N40:AU40),4),"")</f>
        <v/>
      </c>
      <c r="K40" t="str">
        <f t="shared" si="3"/>
        <v/>
      </c>
      <c r="L40" t="str">
        <f t="shared" si="8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5"/>
        <v/>
      </c>
      <c r="B41" t="str">
        <f t="shared" si="6"/>
        <v/>
      </c>
      <c r="C41" s="12">
        <v>33</v>
      </c>
      <c r="E41" t="str">
        <f>IF(COUNT(N41:AU41)=0,"", COUNT(N41:AU41))</f>
        <v/>
      </c>
      <c r="F41" t="str">
        <f t="shared" si="7"/>
        <v/>
      </c>
      <c r="G41" t="str">
        <f>IFERROR(LARGE((N41:AU41),1),"")</f>
        <v/>
      </c>
      <c r="H41" t="str">
        <f>IFERROR(LARGE((N41:AU41),2),"")</f>
        <v/>
      </c>
      <c r="I41" t="str">
        <f>IFERROR(LARGE((N41:AU41),3),"")</f>
        <v/>
      </c>
      <c r="J41" t="str">
        <f>IFERROR(LARGE((N41:AU41),4),"")</f>
        <v/>
      </c>
      <c r="K41" t="str">
        <f t="shared" si="3"/>
        <v/>
      </c>
      <c r="L41" t="str">
        <f t="shared" si="8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5"/>
        <v/>
      </c>
      <c r="B42" t="str">
        <f t="shared" si="6"/>
        <v/>
      </c>
      <c r="C42" s="12">
        <v>34</v>
      </c>
      <c r="E42" t="str">
        <f>IF(COUNT(N42:AU42)=0,"", COUNT(N42:AU42))</f>
        <v/>
      </c>
      <c r="F42" t="str">
        <f t="shared" si="7"/>
        <v/>
      </c>
      <c r="G42" t="str">
        <f>IFERROR(LARGE((N42:AU42),1),"")</f>
        <v/>
      </c>
      <c r="H42" t="str">
        <f>IFERROR(LARGE((N42:AU42),2),"")</f>
        <v/>
      </c>
      <c r="I42" t="str">
        <f>IFERROR(LARGE((N42:AU42),3),"")</f>
        <v/>
      </c>
      <c r="J42" t="str">
        <f>IFERROR(LARGE((N42:AU42),4),"")</f>
        <v/>
      </c>
      <c r="K42" t="str">
        <f t="shared" si="3"/>
        <v/>
      </c>
      <c r="L42" t="str">
        <f t="shared" si="8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5"/>
        <v/>
      </c>
      <c r="B43" t="str">
        <f t="shared" si="6"/>
        <v/>
      </c>
      <c r="C43" s="12">
        <v>35</v>
      </c>
      <c r="E43" t="str">
        <f>IF(COUNT(N43:AU43)=0,"", COUNT(N43:AU43))</f>
        <v/>
      </c>
      <c r="F43" t="str">
        <f t="shared" si="7"/>
        <v/>
      </c>
      <c r="G43" t="str">
        <f>IFERROR(LARGE((N43:AU43),1),"")</f>
        <v/>
      </c>
      <c r="H43" t="str">
        <f>IFERROR(LARGE((N43:AU43),2),"")</f>
        <v/>
      </c>
      <c r="I43" t="str">
        <f>IFERROR(LARGE((N43:AU43),3),"")</f>
        <v/>
      </c>
      <c r="J43" t="str">
        <f>IFERROR(LARGE((N43:AU43),4),"")</f>
        <v/>
      </c>
      <c r="K43" t="str">
        <f t="shared" si="3"/>
        <v/>
      </c>
      <c r="L43" t="str">
        <f t="shared" si="8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ref="A44:A68" si="9">IF(D44="","",(RIGHT(D44,LEN(D44)-SEARCH(" ",D44,1))))</f>
        <v/>
      </c>
      <c r="B44" t="str">
        <f t="shared" ref="B44:B68" si="10">IF(D44="","",(LEFT(D44,SEARCH(" ",D44,1))))</f>
        <v/>
      </c>
      <c r="C44" s="12">
        <v>36</v>
      </c>
      <c r="E44" t="str">
        <f>IF(COUNT(N44:AU44)=0,"", COUNT(N44:AU44))</f>
        <v/>
      </c>
      <c r="F44" t="str">
        <f t="shared" ref="F44:F68" si="11">_xlfn.IFS(E44="","",E44=1,1,E44=2,2,E44=3,3,E44=4,4,E44=5,5,E44&gt;5,5)</f>
        <v/>
      </c>
      <c r="G44" t="str">
        <f>IFERROR(LARGE((N44:AU44),1),"")</f>
        <v/>
      </c>
      <c r="H44" t="str">
        <f>IFERROR(LARGE((N44:AU44),2),"")</f>
        <v/>
      </c>
      <c r="I44" t="str">
        <f>IFERROR(LARGE((N44:AU44),3),"")</f>
        <v/>
      </c>
      <c r="J44" t="str">
        <f>IFERROR(LARGE((N44:AU44),4),"")</f>
        <v/>
      </c>
      <c r="K44" t="str">
        <f t="shared" si="3"/>
        <v/>
      </c>
      <c r="L44" t="str">
        <f t="shared" ref="L44:L68" si="12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9"/>
        <v/>
      </c>
      <c r="B45" t="str">
        <f t="shared" si="10"/>
        <v/>
      </c>
      <c r="C45" s="12">
        <v>37</v>
      </c>
      <c r="E45" t="str">
        <f>IF(COUNT(N45:AU45)=0,"", COUNT(N45:AU45))</f>
        <v/>
      </c>
      <c r="F45" t="str">
        <f t="shared" si="11"/>
        <v/>
      </c>
      <c r="G45" t="str">
        <f>IFERROR(LARGE((N45:AU45),1),"")</f>
        <v/>
      </c>
      <c r="H45" t="str">
        <f>IFERROR(LARGE((N45:AU45),2),"")</f>
        <v/>
      </c>
      <c r="I45" t="str">
        <f>IFERROR(LARGE((N45:AU45),3),"")</f>
        <v/>
      </c>
      <c r="J45" t="str">
        <f>IFERROR(LARGE((N45:AU45),4),"")</f>
        <v/>
      </c>
      <c r="K45" t="str">
        <f t="shared" si="3"/>
        <v/>
      </c>
      <c r="L45" t="str">
        <f t="shared" si="12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9"/>
        <v/>
      </c>
      <c r="B46" t="str">
        <f t="shared" si="10"/>
        <v/>
      </c>
      <c r="C46" s="12">
        <v>38</v>
      </c>
      <c r="E46" t="str">
        <f>IF(COUNT(N46:AU46)=0,"", COUNT(N46:AU46))</f>
        <v/>
      </c>
      <c r="F46" t="str">
        <f t="shared" si="11"/>
        <v/>
      </c>
      <c r="G46" t="str">
        <f>IFERROR(LARGE((N46:AU46),1),"")</f>
        <v/>
      </c>
      <c r="H46" t="str">
        <f>IFERROR(LARGE((N46:AU46),2),"")</f>
        <v/>
      </c>
      <c r="I46" t="str">
        <f>IFERROR(LARGE((N46:AU46),3),"")</f>
        <v/>
      </c>
      <c r="J46" t="str">
        <f>IFERROR(LARGE((N46:AU46),4),"")</f>
        <v/>
      </c>
      <c r="K46" t="str">
        <f>IFERROR(LARGE((N46:AU46),5),"")</f>
        <v/>
      </c>
      <c r="L46" t="str">
        <f t="shared" si="12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9"/>
        <v/>
      </c>
      <c r="B47" t="str">
        <f t="shared" si="10"/>
        <v/>
      </c>
      <c r="C47" s="12">
        <v>39</v>
      </c>
      <c r="E47" t="str">
        <f>IF(COUNT(N47:AU47)=0,"", COUNT(N47:AU47))</f>
        <v/>
      </c>
      <c r="F47" t="str">
        <f t="shared" si="11"/>
        <v/>
      </c>
      <c r="G47" t="str">
        <f>IFERROR(LARGE((N47:AU47),1),"")</f>
        <v/>
      </c>
      <c r="H47" t="str">
        <f>IFERROR(LARGE((N47:AU47),2),"")</f>
        <v/>
      </c>
      <c r="I47" t="str">
        <f>IFERROR(LARGE((N47:AU47),3),"")</f>
        <v/>
      </c>
      <c r="J47" t="str">
        <f>IFERROR(LARGE((N47:AU47),4),"")</f>
        <v/>
      </c>
      <c r="K47" t="str">
        <f>IFERROR(LARGE((N47:AU47),5),"")</f>
        <v/>
      </c>
      <c r="L47" t="str">
        <f t="shared" si="12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9"/>
        <v/>
      </c>
      <c r="B48" t="str">
        <f t="shared" si="10"/>
        <v/>
      </c>
      <c r="C48" s="12">
        <v>40</v>
      </c>
      <c r="E48" t="str">
        <f>IF(COUNT(N48:AU48)=0,"", COUNT(N48:AU48))</f>
        <v/>
      </c>
      <c r="F48" t="str">
        <f t="shared" si="11"/>
        <v/>
      </c>
      <c r="G48" t="str">
        <f>IFERROR(LARGE((N48:AU48),1),"")</f>
        <v/>
      </c>
      <c r="H48" t="str">
        <f>IFERROR(LARGE((N48:AU48),2),"")</f>
        <v/>
      </c>
      <c r="I48" t="str">
        <f>IFERROR(LARGE((N48:AU48),3),"")</f>
        <v/>
      </c>
      <c r="J48" t="str">
        <f>IFERROR(LARGE((N48:AU48),4),"")</f>
        <v/>
      </c>
      <c r="K48" t="str">
        <f>IFERROR(LARGE((N48:AU48),5),"")</f>
        <v/>
      </c>
      <c r="L48" t="str">
        <f t="shared" si="12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9"/>
        <v/>
      </c>
      <c r="B49" t="str">
        <f t="shared" si="10"/>
        <v/>
      </c>
      <c r="C49" s="12">
        <v>41</v>
      </c>
      <c r="E49" t="str">
        <f>IF(COUNT(N49:AU49)=0,"", COUNT(N49:AU49))</f>
        <v/>
      </c>
      <c r="F49" t="str">
        <f t="shared" si="11"/>
        <v/>
      </c>
      <c r="G49" t="str">
        <f>IFERROR(LARGE((N49:AU49),1),"")</f>
        <v/>
      </c>
      <c r="H49" t="str">
        <f>IFERROR(LARGE((N49:AU49),2),"")</f>
        <v/>
      </c>
      <c r="I49" t="str">
        <f>IFERROR(LARGE((N49:AU49),3),"")</f>
        <v/>
      </c>
      <c r="J49" t="str">
        <f>IFERROR(LARGE((N49:AU49),4),"")</f>
        <v/>
      </c>
      <c r="K49" t="str">
        <f>IFERROR(LARGE((N49:AU49),5),"")</f>
        <v/>
      </c>
      <c r="L49" t="str">
        <f t="shared" si="12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9"/>
        <v/>
      </c>
      <c r="B50" t="str">
        <f t="shared" si="10"/>
        <v/>
      </c>
      <c r="C50" s="12">
        <v>42</v>
      </c>
      <c r="E50" t="str">
        <f>IF(COUNT(N50:AU50)=0,"", COUNT(N50:AU50))</f>
        <v/>
      </c>
      <c r="F50" t="str">
        <f t="shared" si="11"/>
        <v/>
      </c>
      <c r="G50" t="str">
        <f>IFERROR(LARGE((N50:AU50),1),"")</f>
        <v/>
      </c>
      <c r="H50" t="str">
        <f>IFERROR(LARGE((N50:AU50),2),"")</f>
        <v/>
      </c>
      <c r="I50" t="str">
        <f>IFERROR(LARGE((N50:AU50),3),"")</f>
        <v/>
      </c>
      <c r="J50" t="str">
        <f>IFERROR(LARGE((N50:AU50),4),"")</f>
        <v/>
      </c>
      <c r="K50" t="str">
        <f>IFERROR(LARGE((N50:AU50),5),"")</f>
        <v/>
      </c>
      <c r="L50" t="str">
        <f t="shared" si="12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9"/>
        <v/>
      </c>
      <c r="B51" t="str">
        <f t="shared" si="10"/>
        <v/>
      </c>
      <c r="C51" s="12">
        <v>43</v>
      </c>
      <c r="E51" t="str">
        <f>IF(COUNT(N51:AU51)=0,"", COUNT(N51:AU51))</f>
        <v/>
      </c>
      <c r="F51" t="str">
        <f t="shared" si="11"/>
        <v/>
      </c>
      <c r="G51" t="str">
        <f>IFERROR(LARGE((N51:AU51),1),"")</f>
        <v/>
      </c>
      <c r="H51" t="str">
        <f>IFERROR(LARGE((N51:AU51),2),"")</f>
        <v/>
      </c>
      <c r="I51" t="str">
        <f>IFERROR(LARGE((N51:AU51),3),"")</f>
        <v/>
      </c>
      <c r="J51" t="str">
        <f>IFERROR(LARGE((N51:AU51),4),"")</f>
        <v/>
      </c>
      <c r="K51" t="str">
        <f>IFERROR(LARGE((N51:AU51),5),"")</f>
        <v/>
      </c>
      <c r="L51" t="str">
        <f t="shared" si="12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9"/>
        <v/>
      </c>
      <c r="B52" t="str">
        <f t="shared" si="10"/>
        <v/>
      </c>
      <c r="C52" s="12">
        <v>44</v>
      </c>
      <c r="E52" t="str">
        <f>IF(COUNT(N52:AU52)=0,"", COUNT(N52:AU52))</f>
        <v/>
      </c>
      <c r="F52" t="str">
        <f t="shared" si="11"/>
        <v/>
      </c>
      <c r="G52" t="str">
        <f>IFERROR(LARGE((N52:AU52),1),"")</f>
        <v/>
      </c>
      <c r="H52" t="str">
        <f>IFERROR(LARGE((N52:AU52),2),"")</f>
        <v/>
      </c>
      <c r="I52" t="str">
        <f>IFERROR(LARGE((N52:AU52),3),"")</f>
        <v/>
      </c>
      <c r="J52" t="str">
        <f>IFERROR(LARGE((N52:AU52),4),"")</f>
        <v/>
      </c>
      <c r="K52" t="str">
        <f>IFERROR(LARGE((N52:AU52),5),"")</f>
        <v/>
      </c>
      <c r="L52" t="str">
        <f t="shared" si="12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9"/>
        <v/>
      </c>
      <c r="B53" t="str">
        <f t="shared" si="10"/>
        <v/>
      </c>
      <c r="C53" s="12">
        <v>45</v>
      </c>
      <c r="E53" t="str">
        <f>IF(COUNT(N53:AU53)=0,"", COUNT(N53:AU53))</f>
        <v/>
      </c>
      <c r="F53" t="str">
        <f t="shared" si="11"/>
        <v/>
      </c>
      <c r="G53" t="str">
        <f>IFERROR(LARGE((N53:AU53),1),"")</f>
        <v/>
      </c>
      <c r="H53" t="str">
        <f>IFERROR(LARGE((N53:AU53),2),"")</f>
        <v/>
      </c>
      <c r="I53" t="str">
        <f>IFERROR(LARGE((N53:AU53),3),"")</f>
        <v/>
      </c>
      <c r="J53" t="str">
        <f>IFERROR(LARGE((N53:AU53),4),"")</f>
        <v/>
      </c>
      <c r="K53" t="str">
        <f>IFERROR(LARGE((N53:AU53),5),"")</f>
        <v/>
      </c>
      <c r="L53" t="str">
        <f t="shared" si="12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9"/>
        <v/>
      </c>
      <c r="B54" t="str">
        <f t="shared" si="10"/>
        <v/>
      </c>
      <c r="C54" s="12">
        <v>46</v>
      </c>
      <c r="E54" t="str">
        <f>IF(COUNT(N54:AU54)=0,"", COUNT(N54:AU54))</f>
        <v/>
      </c>
      <c r="F54" t="str">
        <f t="shared" si="11"/>
        <v/>
      </c>
      <c r="G54" t="str">
        <f>IFERROR(LARGE((N54:AU54),1),"")</f>
        <v/>
      </c>
      <c r="H54" t="str">
        <f>IFERROR(LARGE((N54:AU54),2),"")</f>
        <v/>
      </c>
      <c r="I54" t="str">
        <f>IFERROR(LARGE((N54:AU54),3),"")</f>
        <v/>
      </c>
      <c r="J54" t="str">
        <f>IFERROR(LARGE((N54:AU54),4),"")</f>
        <v/>
      </c>
      <c r="K54" t="str">
        <f>IFERROR(LARGE((N54:AU54),5),"")</f>
        <v/>
      </c>
      <c r="L54" t="str">
        <f t="shared" si="12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9"/>
        <v/>
      </c>
      <c r="B55" t="str">
        <f t="shared" si="10"/>
        <v/>
      </c>
      <c r="C55" s="12">
        <v>47</v>
      </c>
      <c r="E55" t="str">
        <f>IF(COUNT(N55:AU55)=0,"", COUNT(N55:AU55))</f>
        <v/>
      </c>
      <c r="F55" t="str">
        <f t="shared" si="11"/>
        <v/>
      </c>
      <c r="G55" t="str">
        <f>IFERROR(LARGE((N55:AU55),1),"")</f>
        <v/>
      </c>
      <c r="H55" t="str">
        <f>IFERROR(LARGE((N55:AU55),2),"")</f>
        <v/>
      </c>
      <c r="I55" t="str">
        <f>IFERROR(LARGE((N55:AU55),3),"")</f>
        <v/>
      </c>
      <c r="J55" t="str">
        <f>IFERROR(LARGE((N55:AU55),4),"")</f>
        <v/>
      </c>
      <c r="K55" t="str">
        <f>IFERROR(LARGE((N55:AU55),5),"")</f>
        <v/>
      </c>
      <c r="L55" t="str">
        <f t="shared" si="12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9"/>
        <v/>
      </c>
      <c r="B56" t="str">
        <f t="shared" si="10"/>
        <v/>
      </c>
      <c r="C56" s="12">
        <v>48</v>
      </c>
      <c r="E56" t="str">
        <f>IF(COUNT(N56:AU56)=0,"", COUNT(N56:AU56))</f>
        <v/>
      </c>
      <c r="F56" t="str">
        <f t="shared" si="11"/>
        <v/>
      </c>
      <c r="G56" t="str">
        <f>IFERROR(LARGE((N56:AU56),1),"")</f>
        <v/>
      </c>
      <c r="H56" t="str">
        <f>IFERROR(LARGE((N56:AU56),2),"")</f>
        <v/>
      </c>
      <c r="I56" t="str">
        <f>IFERROR(LARGE((N56:AU56),3),"")</f>
        <v/>
      </c>
      <c r="J56" t="str">
        <f>IFERROR(LARGE((N56:AU56),4),"")</f>
        <v/>
      </c>
      <c r="K56" t="str">
        <f>IFERROR(LARGE((N56:AU56),5),"")</f>
        <v/>
      </c>
      <c r="L56" t="str">
        <f t="shared" si="12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9"/>
        <v/>
      </c>
      <c r="B57" t="str">
        <f t="shared" si="10"/>
        <v/>
      </c>
      <c r="C57" s="12">
        <v>49</v>
      </c>
      <c r="E57" t="str">
        <f>IF(COUNT(N57:AU57)=0,"", COUNT(N57:AU57))</f>
        <v/>
      </c>
      <c r="F57" t="str">
        <f t="shared" si="11"/>
        <v/>
      </c>
      <c r="G57" t="str">
        <f>IFERROR(LARGE((N57:AU57),1),"")</f>
        <v/>
      </c>
      <c r="H57" t="str">
        <f>IFERROR(LARGE((N57:AU57),2),"")</f>
        <v/>
      </c>
      <c r="I57" t="str">
        <f>IFERROR(LARGE((N57:AU57),3),"")</f>
        <v/>
      </c>
      <c r="J57" t="str">
        <f>IFERROR(LARGE((N57:AU57),4),"")</f>
        <v/>
      </c>
      <c r="K57" t="str">
        <f>IFERROR(LARGE((N57:AU57),5),"")</f>
        <v/>
      </c>
      <c r="L57" t="str">
        <f t="shared" si="12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9"/>
        <v/>
      </c>
      <c r="B58" t="str">
        <f t="shared" si="10"/>
        <v/>
      </c>
      <c r="C58" s="12">
        <v>50</v>
      </c>
      <c r="E58" t="str">
        <f>IF(COUNT(N58:AU58)=0,"", COUNT(N58:AU58))</f>
        <v/>
      </c>
      <c r="F58" t="str">
        <f t="shared" si="11"/>
        <v/>
      </c>
      <c r="G58" t="str">
        <f>IFERROR(LARGE((N58:AU58),1),"")</f>
        <v/>
      </c>
      <c r="H58" t="str">
        <f>IFERROR(LARGE((N58:AU58),2),"")</f>
        <v/>
      </c>
      <c r="I58" t="str">
        <f>IFERROR(LARGE((N58:AU58),3),"")</f>
        <v/>
      </c>
      <c r="J58" t="str">
        <f>IFERROR(LARGE((N58:AU58),4),"")</f>
        <v/>
      </c>
      <c r="K58" t="str">
        <f>IFERROR(LARGE((N58:AU58),5),"")</f>
        <v/>
      </c>
      <c r="L58" t="str">
        <f t="shared" si="12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9"/>
        <v/>
      </c>
      <c r="B59" t="str">
        <f t="shared" si="10"/>
        <v/>
      </c>
      <c r="C59" s="12">
        <v>51</v>
      </c>
      <c r="E59" t="str">
        <f>IF(COUNT(N59:AU59)=0,"", COUNT(N59:AU59))</f>
        <v/>
      </c>
      <c r="F59" t="str">
        <f t="shared" si="11"/>
        <v/>
      </c>
      <c r="G59" t="str">
        <f>IFERROR(LARGE((N59:AU59),1),"")</f>
        <v/>
      </c>
      <c r="H59" t="str">
        <f>IFERROR(LARGE((N59:AU59),2),"")</f>
        <v/>
      </c>
      <c r="I59" t="str">
        <f>IFERROR(LARGE((N59:AU59),3),"")</f>
        <v/>
      </c>
      <c r="J59" t="str">
        <f>IFERROR(LARGE((N59:AU59),4),"")</f>
        <v/>
      </c>
      <c r="K59" t="str">
        <f>IFERROR(LARGE((N59:AU59),5),"")</f>
        <v/>
      </c>
      <c r="L59" t="str">
        <f t="shared" si="12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9"/>
        <v/>
      </c>
      <c r="B60" t="str">
        <f t="shared" si="10"/>
        <v/>
      </c>
      <c r="C60" s="12">
        <v>52</v>
      </c>
      <c r="E60" t="str">
        <f>IF(COUNT(N60:AU60)=0,"", COUNT(N60:AU60))</f>
        <v/>
      </c>
      <c r="F60" t="str">
        <f t="shared" si="11"/>
        <v/>
      </c>
      <c r="G60" t="str">
        <f>IFERROR(LARGE((N60:AU60),1),"")</f>
        <v/>
      </c>
      <c r="H60" t="str">
        <f>IFERROR(LARGE((N60:AU60),2),"")</f>
        <v/>
      </c>
      <c r="I60" t="str">
        <f>IFERROR(LARGE((N60:AU60),3),"")</f>
        <v/>
      </c>
      <c r="J60" t="str">
        <f>IFERROR(LARGE((N60:AU60),4),"")</f>
        <v/>
      </c>
      <c r="K60" t="str">
        <f>IFERROR(LARGE((N60:AU60),5),"")</f>
        <v/>
      </c>
      <c r="L60" t="str">
        <f t="shared" si="12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9"/>
        <v/>
      </c>
      <c r="B61" t="str">
        <f t="shared" si="10"/>
        <v/>
      </c>
      <c r="C61" s="12">
        <v>53</v>
      </c>
      <c r="E61" t="str">
        <f>IF(COUNT(N61:AU61)=0,"", COUNT(N61:AU61))</f>
        <v/>
      </c>
      <c r="F61" t="str">
        <f t="shared" si="11"/>
        <v/>
      </c>
      <c r="G61" t="str">
        <f>IFERROR(LARGE((N61:AU61),1),"")</f>
        <v/>
      </c>
      <c r="H61" t="str">
        <f>IFERROR(LARGE((N61:AU61),2),"")</f>
        <v/>
      </c>
      <c r="I61" t="str">
        <f>IFERROR(LARGE((N61:AU61),3),"")</f>
        <v/>
      </c>
      <c r="J61" t="str">
        <f>IFERROR(LARGE((N61:AU61),4),"")</f>
        <v/>
      </c>
      <c r="K61" t="str">
        <f>IFERROR(LARGE((N61:AU61),5),"")</f>
        <v/>
      </c>
      <c r="L61" t="str">
        <f t="shared" si="12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9"/>
        <v/>
      </c>
      <c r="B62" t="str">
        <f t="shared" si="10"/>
        <v/>
      </c>
      <c r="C62" s="12">
        <v>54</v>
      </c>
      <c r="E62" t="str">
        <f>IF(COUNT(N62:AU62)=0,"", COUNT(N62:AU62))</f>
        <v/>
      </c>
      <c r="F62" t="str">
        <f t="shared" si="11"/>
        <v/>
      </c>
      <c r="G62" t="str">
        <f>IFERROR(LARGE((N62:AU62),1),"")</f>
        <v/>
      </c>
      <c r="H62" t="str">
        <f>IFERROR(LARGE((N62:AU62),2),"")</f>
        <v/>
      </c>
      <c r="I62" t="str">
        <f>IFERROR(LARGE((N62:AU62),3),"")</f>
        <v/>
      </c>
      <c r="J62" t="str">
        <f>IFERROR(LARGE((N62:AU62),4),"")</f>
        <v/>
      </c>
      <c r="K62" t="str">
        <f>IFERROR(LARGE((N62:AU62),5),"")</f>
        <v/>
      </c>
      <c r="L62" t="str">
        <f t="shared" si="12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9"/>
        <v/>
      </c>
      <c r="B63" t="str">
        <f t="shared" si="10"/>
        <v/>
      </c>
      <c r="C63" s="12">
        <v>55</v>
      </c>
      <c r="E63" t="str">
        <f>IF(COUNT(N63:AU63)=0,"", COUNT(N63:AU63))</f>
        <v/>
      </c>
      <c r="F63" t="str">
        <f t="shared" si="11"/>
        <v/>
      </c>
      <c r="G63" t="str">
        <f>IFERROR(LARGE((N63:AU63),1),"")</f>
        <v/>
      </c>
      <c r="H63" t="str">
        <f>IFERROR(LARGE((N63:AU63),2),"")</f>
        <v/>
      </c>
      <c r="I63" t="str">
        <f>IFERROR(LARGE((N63:AU63),3),"")</f>
        <v/>
      </c>
      <c r="J63" t="str">
        <f>IFERROR(LARGE((N63:AU63),4),"")</f>
        <v/>
      </c>
      <c r="K63" t="str">
        <f>IFERROR(LARGE((N63:AU63),5),"")</f>
        <v/>
      </c>
      <c r="L63" t="str">
        <f t="shared" si="12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9"/>
        <v/>
      </c>
      <c r="B64" t="str">
        <f t="shared" si="10"/>
        <v/>
      </c>
      <c r="C64" s="12">
        <v>56</v>
      </c>
      <c r="E64" t="str">
        <f>IF(COUNT(N64:AU64)=0,"", COUNT(N64:AU64))</f>
        <v/>
      </c>
      <c r="F64" t="str">
        <f t="shared" si="11"/>
        <v/>
      </c>
      <c r="G64" t="str">
        <f>IFERROR(LARGE((N64:AU64),1),"")</f>
        <v/>
      </c>
      <c r="H64" t="str">
        <f>IFERROR(LARGE((N64:AU64),2),"")</f>
        <v/>
      </c>
      <c r="I64" t="str">
        <f>IFERROR(LARGE((N64:AU64),3),"")</f>
        <v/>
      </c>
      <c r="J64" t="str">
        <f>IFERROR(LARGE((N64:AU64),4),"")</f>
        <v/>
      </c>
      <c r="K64" t="str">
        <f>IFERROR(LARGE((N64:AU64),5),"")</f>
        <v/>
      </c>
      <c r="L64" t="str">
        <f t="shared" si="12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9"/>
        <v/>
      </c>
      <c r="B65" t="str">
        <f t="shared" si="10"/>
        <v/>
      </c>
      <c r="C65" s="12">
        <v>57</v>
      </c>
      <c r="E65" t="str">
        <f>IF(COUNT(N65:AU65)=0,"", COUNT(N65:AU65))</f>
        <v/>
      </c>
      <c r="F65" t="str">
        <f t="shared" si="11"/>
        <v/>
      </c>
      <c r="G65" t="str">
        <f>IFERROR(LARGE((N65:AU65),1),"")</f>
        <v/>
      </c>
      <c r="H65" t="str">
        <f>IFERROR(LARGE((N65:AU65),2),"")</f>
        <v/>
      </c>
      <c r="I65" t="str">
        <f>IFERROR(LARGE((N65:AU65),3),"")</f>
        <v/>
      </c>
      <c r="J65" t="str">
        <f>IFERROR(LARGE((N65:AU65),4),"")</f>
        <v/>
      </c>
      <c r="K65" t="str">
        <f>IFERROR(LARGE((N65:AU65),5),"")</f>
        <v/>
      </c>
      <c r="L65" t="str">
        <f t="shared" si="12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9"/>
        <v/>
      </c>
      <c r="B66" t="str">
        <f t="shared" si="10"/>
        <v/>
      </c>
      <c r="C66" s="12">
        <v>58</v>
      </c>
      <c r="E66" t="str">
        <f>IF(COUNT(N66:AU66)=0,"", COUNT(N66:AU66))</f>
        <v/>
      </c>
      <c r="F66" t="str">
        <f t="shared" si="11"/>
        <v/>
      </c>
      <c r="G66" t="str">
        <f>IFERROR(LARGE((N66:AU66),1),"")</f>
        <v/>
      </c>
      <c r="H66" t="str">
        <f>IFERROR(LARGE((N66:AU66),2),"")</f>
        <v/>
      </c>
      <c r="I66" t="str">
        <f>IFERROR(LARGE((N66:AU66),3),"")</f>
        <v/>
      </c>
      <c r="J66" t="str">
        <f>IFERROR(LARGE((N66:AU66),4),"")</f>
        <v/>
      </c>
      <c r="K66" t="str">
        <f>IFERROR(LARGE((N66:AU66),5),"")</f>
        <v/>
      </c>
      <c r="L66" t="str">
        <f t="shared" si="12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9"/>
        <v/>
      </c>
      <c r="B67" t="str">
        <f t="shared" si="10"/>
        <v/>
      </c>
      <c r="C67" s="12">
        <v>59</v>
      </c>
      <c r="E67" t="str">
        <f>IF(COUNT(N67:AU67)=0,"", COUNT(N67:AU67))</f>
        <v/>
      </c>
      <c r="F67" t="str">
        <f t="shared" si="11"/>
        <v/>
      </c>
      <c r="G67" t="str">
        <f>IFERROR(LARGE((N67:AU67),1),"")</f>
        <v/>
      </c>
      <c r="H67" t="str">
        <f>IFERROR(LARGE((N67:AU67),2),"")</f>
        <v/>
      </c>
      <c r="I67" t="str">
        <f>IFERROR(LARGE((N67:AU67),3),"")</f>
        <v/>
      </c>
      <c r="J67" t="str">
        <f>IFERROR(LARGE((N67:AU67),4),"")</f>
        <v/>
      </c>
      <c r="K67" t="str">
        <f>IFERROR(LARGE((N67:AU67),5),"")</f>
        <v/>
      </c>
      <c r="L67" t="str">
        <f t="shared" si="12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9"/>
        <v/>
      </c>
      <c r="B68" t="str">
        <f t="shared" si="10"/>
        <v/>
      </c>
      <c r="C68" s="12">
        <v>60</v>
      </c>
      <c r="E68" t="str">
        <f>IF(COUNT(N68:AU68)=0,"", COUNT(N68:AU68))</f>
        <v/>
      </c>
      <c r="F68" t="str">
        <f t="shared" si="11"/>
        <v/>
      </c>
      <c r="G68" t="str">
        <f>IFERROR(LARGE((N68:AU68),1),"")</f>
        <v/>
      </c>
      <c r="H68" t="str">
        <f>IFERROR(LARGE((N68:AU68),2),"")</f>
        <v/>
      </c>
      <c r="I68" t="str">
        <f>IFERROR(LARGE((N68:AU68),3),"")</f>
        <v/>
      </c>
      <c r="J68" t="str">
        <f>IFERROR(LARGE((N68:AU68),4),"")</f>
        <v/>
      </c>
      <c r="K68" t="str">
        <f>IFERROR(LARGE((N68:AU68),5),"")</f>
        <v/>
      </c>
      <c r="L68" t="str">
        <f t="shared" si="12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</sheetData>
  <sortState xmlns:xlrd2="http://schemas.microsoft.com/office/spreadsheetml/2017/richdata2" ref="A14:AU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U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1,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129</v>
      </c>
      <c r="J11" s="17" t="s">
        <v>24</v>
      </c>
      <c r="K11" s="18"/>
      <c r="L11" s="26">
        <f>'Women''s Air Rifle Scores'!F5</f>
        <v>629</v>
      </c>
      <c r="M11" s="80" t="s">
        <v>129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129</v>
      </c>
      <c r="J12" s="19" t="s">
        <v>25</v>
      </c>
      <c r="K12" s="20"/>
      <c r="L12" s="27">
        <f>'Women''s Air Rifle Scores'!F6</f>
        <v>627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90" t="str">
        <f>IF('Men''s Air Rifle Scores'!D32="","",'Men''s Air Rifle Scores'!D32)</f>
        <v>Tim Sherry</v>
      </c>
      <c r="D20" s="89"/>
      <c r="E20" s="91">
        <f>'Men''s Air Rifle Scores'!F32</f>
        <v>5</v>
      </c>
      <c r="F20" s="92">
        <f>'Men''s Air Rifle Scores'!L32</f>
        <v>630.62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629.93999999999994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90" t="str">
        <f>IF('Men''s Air Rifle Scores'!D29="","",'Men''s Air Rifle Scores'!D29)</f>
        <v>Ivan Roe</v>
      </c>
      <c r="D24" s="89"/>
      <c r="E24" s="91">
        <f>'Men''s Air Rifle Scores'!F29</f>
        <v>5</v>
      </c>
      <c r="F24" s="92">
        <f>'Men''s Air Rifle Scores'!L29</f>
        <v>629.56000000000006</v>
      </c>
      <c r="G24" s="9"/>
      <c r="I24" s="12">
        <v>7</v>
      </c>
      <c r="J24" s="11" t="str">
        <f>IF('Women''s Air Rifle Scores'!D33="","",'Women''s Air Rifle Scores'!D33)</f>
        <v>Mackenzie Kring</v>
      </c>
      <c r="K24" s="11"/>
      <c r="L24" s="9">
        <f>'Women''s Air Rifle Scores'!F33</f>
        <v>5</v>
      </c>
      <c r="M24" s="65">
        <f>'Women''s Air Rifle Scores'!L33</f>
        <v>628.79999999999995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625.72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Scores'!D25="","",'Women''s Air Rifle Scores'!D25)</f>
        <v>Kelsey Dardas</v>
      </c>
      <c r="K43" s="11"/>
      <c r="L43" s="9">
        <f>'Women''s Air Rifle Scores'!F25</f>
        <v>5</v>
      </c>
      <c r="M43" s="65">
        <f>'Women''s Air Rifle Scores'!L25</f>
        <v>621.98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Scores'!D18="","",'Women''s Air Rifle Scores'!D18)</f>
        <v>Elisa Boozer</v>
      </c>
      <c r="K44" s="11"/>
      <c r="L44" s="9">
        <f>'Women''s Air Rifle Scores'!F18</f>
        <v>5</v>
      </c>
      <c r="M44" s="65">
        <f>'Women''s Air Rifle Scores'!L18</f>
        <v>621.4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Scores'!D17="","",'Women''s Air Rifle Scores'!D17)</f>
        <v>Alexa Bodrogi</v>
      </c>
      <c r="K45" s="11"/>
      <c r="L45" s="9">
        <f>'Women''s Air Rifle Scores'!F17</f>
        <v>5</v>
      </c>
      <c r="M45" s="65">
        <f>'Women''s Air Rifle Scores'!L17</f>
        <v>619.93999999999994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Scores'!D51="","",'Women''s Air Rifle Scores'!D51)</f>
        <v>Devin Wagner</v>
      </c>
      <c r="K55" s="11"/>
      <c r="L55" s="9">
        <f>'Women''s Air Rifle Scores'!F51</f>
        <v>3</v>
      </c>
      <c r="M55" s="65">
        <f>'Women''s Air Rifle Scores'!L51</f>
        <v>624.86666666666667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5">
    <sortCondition descending="1" ref="M18:M45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1,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110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129</v>
      </c>
      <c r="J11" s="17" t="s">
        <v>24</v>
      </c>
      <c r="K11" s="18"/>
      <c r="L11" s="53">
        <f>'Women''s Smallbore Scores'!F5</f>
        <v>589</v>
      </c>
      <c r="M11" s="80" t="s">
        <v>129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129</v>
      </c>
      <c r="J12" s="19" t="s">
        <v>25</v>
      </c>
      <c r="K12" s="20"/>
      <c r="L12" s="54">
        <f>'Women''s Smallbore Scores'!F6</f>
        <v>586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Scores'!D32="","",'Women''s Smallbore Scores'!D32)</f>
        <v>Mary Tucker</v>
      </c>
      <c r="K18" s="11"/>
      <c r="L18" s="9">
        <f>'Women''s Smallbore Scores'!F32</f>
        <v>5</v>
      </c>
      <c r="M18" s="65">
        <f>'Women''s Smallbore Scores'!L32</f>
        <v>592.20000000000005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592</v>
      </c>
      <c r="G19" s="9"/>
      <c r="I19" s="12">
        <v>2</v>
      </c>
      <c r="J19" s="11" t="str">
        <f>IF('Women''s Smallbore Scores'!D23="","",'Women''s Smallbore Scores'!D23)</f>
        <v>Sagen Maddalena</v>
      </c>
      <c r="K19" s="11"/>
      <c r="L19" s="9">
        <f>'Women''s Smallbore Scores'!F23</f>
        <v>5</v>
      </c>
      <c r="M19" s="65">
        <f>'Women''s Smallbore Scores'!L23</f>
        <v>592</v>
      </c>
    </row>
    <row r="20" spans="2:13" x14ac:dyDescent="0.35">
      <c r="B20" s="12">
        <v>3</v>
      </c>
      <c r="C20" s="11" t="str">
        <f>IF('Men''s Smallbore Scores'!D20="","",'Men''s Smallbore Scores'!D20)</f>
        <v>Peter Fiori</v>
      </c>
      <c r="D20" s="11"/>
      <c r="E20" s="9">
        <f>'Men''s Smallbore Scores'!F20</f>
        <v>5</v>
      </c>
      <c r="F20" s="65">
        <f>'Men''s Smallbore Scores'!L20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Scores'!D33="","",'Women''s Smallbore Scores'!D33)</f>
        <v>Emme Walrath</v>
      </c>
      <c r="K26" s="11"/>
      <c r="L26" s="9">
        <f>'Women''s Smallbore Scores'!F33</f>
        <v>5</v>
      </c>
      <c r="M26" s="65">
        <f>'Women''s Smallbore Scores'!L33</f>
        <v>583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581.6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3</v>
      </c>
      <c r="F34" s="65">
        <f>'Men''s Smallbore Scores'!L17</f>
        <v>572.33333333333337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199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130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6" t="s">
        <v>10</v>
      </c>
      <c r="D16" s="137"/>
      <c r="E16" s="47" t="s">
        <v>14</v>
      </c>
      <c r="G16" s="109" t="s">
        <v>26</v>
      </c>
      <c r="H16" s="136" t="s">
        <v>10</v>
      </c>
      <c r="I16" s="137"/>
      <c r="J16" s="47" t="s">
        <v>14</v>
      </c>
      <c r="L16" s="109" t="s">
        <v>26</v>
      </c>
      <c r="M16" s="136" t="s">
        <v>10</v>
      </c>
      <c r="N16" s="137"/>
      <c r="O16" s="47" t="s">
        <v>14</v>
      </c>
      <c r="Q16" s="109" t="s">
        <v>26</v>
      </c>
      <c r="R16" s="136" t="s">
        <v>10</v>
      </c>
      <c r="S16" s="137"/>
      <c r="T16" s="47" t="s">
        <v>14</v>
      </c>
    </row>
    <row r="17" spans="2:20" ht="15" thickBot="1" x14ac:dyDescent="0.4">
      <c r="B17" s="111"/>
      <c r="C17" s="138"/>
      <c r="D17" s="139"/>
      <c r="E17" s="48" t="s">
        <v>13</v>
      </c>
      <c r="G17" s="111"/>
      <c r="H17" s="138"/>
      <c r="I17" s="139"/>
      <c r="J17" s="48" t="s">
        <v>13</v>
      </c>
      <c r="L17" s="111"/>
      <c r="M17" s="138"/>
      <c r="N17" s="139"/>
      <c r="O17" s="48" t="s">
        <v>13</v>
      </c>
      <c r="Q17" s="111"/>
      <c r="R17" s="138"/>
      <c r="S17" s="139"/>
      <c r="T17" s="48" t="s">
        <v>13</v>
      </c>
    </row>
    <row r="18" spans="2:20" x14ac:dyDescent="0.35">
      <c r="B18" s="44">
        <v>1</v>
      </c>
      <c r="C18" s="134" t="str">
        <f>'Air Rifle Ranking'!C18</f>
        <v>Peter Fiori</v>
      </c>
      <c r="D18" s="135"/>
      <c r="E18" s="66">
        <f>'Air Rifle Ranking'!F18</f>
        <v>633.46</v>
      </c>
      <c r="G18" s="45">
        <v>1</v>
      </c>
      <c r="H18" s="119" t="str">
        <f>'Air Rifle Ranking'!J18</f>
        <v>Mary Tucker</v>
      </c>
      <c r="I18" s="119"/>
      <c r="J18" s="67">
        <f>'Air Rifle Ranking'!M18</f>
        <v>632.5200000000001</v>
      </c>
      <c r="K18" s="9"/>
      <c r="L18" s="44">
        <v>1</v>
      </c>
      <c r="M18" s="113" t="str">
        <f>'Smallbore Ranking'!C18</f>
        <v>Jared Eddy</v>
      </c>
      <c r="N18" s="114"/>
      <c r="O18" s="76">
        <f>'Smallbore Ranking'!F18</f>
        <v>592.79999999999995</v>
      </c>
      <c r="Q18" s="44">
        <v>1</v>
      </c>
      <c r="R18" s="113" t="str">
        <f>'Smallbore Ranking'!J18</f>
        <v>Mary Tucker</v>
      </c>
      <c r="S18" s="114"/>
      <c r="T18" s="76">
        <f>'Smallbore Ranking'!M18</f>
        <v>592.20000000000005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9" t="str">
        <f>'Air Rifle Ranking'!J19</f>
        <v>Makenzie Larson</v>
      </c>
      <c r="I19" s="119"/>
      <c r="J19" s="67">
        <f>'Air Rifle Ranking'!M19</f>
        <v>631.04000000000008</v>
      </c>
      <c r="K19" s="9"/>
      <c r="L19" s="45">
        <v>2</v>
      </c>
      <c r="M19" s="115" t="str">
        <f>'Smallbore Ranking'!C19</f>
        <v>Ivan Roe</v>
      </c>
      <c r="N19" s="116"/>
      <c r="O19" s="68">
        <f>'Smallbore Ranking'!F19</f>
        <v>592</v>
      </c>
      <c r="Q19" s="45">
        <v>2</v>
      </c>
      <c r="R19" s="119" t="str">
        <f>'Smallbore Ranking'!J19</f>
        <v>Sagen Maddalena</v>
      </c>
      <c r="S19" s="119"/>
      <c r="T19" s="67">
        <f>'Smallbore Ranking'!M19</f>
        <v>592</v>
      </c>
    </row>
    <row r="20" spans="2:20" x14ac:dyDescent="0.35">
      <c r="B20" s="45">
        <v>3</v>
      </c>
      <c r="C20" s="117" t="str">
        <f>'Air Rifle Ranking'!C20</f>
        <v>Tim Sherry</v>
      </c>
      <c r="D20" s="118"/>
      <c r="E20" s="67">
        <f>'Air Rifle Ranking'!F20</f>
        <v>630.62</v>
      </c>
      <c r="G20" s="45">
        <v>3</v>
      </c>
      <c r="H20" s="119" t="str">
        <f>'Air Rifle Ranking'!J20</f>
        <v>Katie Zaun</v>
      </c>
      <c r="I20" s="119"/>
      <c r="J20" s="67">
        <f>'Air Rifle Ranking'!M20</f>
        <v>630.43999999999994</v>
      </c>
      <c r="K20" s="9"/>
      <c r="L20" s="45">
        <v>3</v>
      </c>
      <c r="M20" s="117" t="str">
        <f>'Smallbore Ranking'!C20</f>
        <v>Peter Fiori</v>
      </c>
      <c r="N20" s="118"/>
      <c r="O20" s="67">
        <f>'Smallbore Ranking'!F20</f>
        <v>591.79999999999995</v>
      </c>
      <c r="Q20" s="45">
        <v>3</v>
      </c>
      <c r="R20" s="119" t="str">
        <f>'Smallbore Ranking'!J20</f>
        <v>Cecelia Ossi</v>
      </c>
      <c r="S20" s="119"/>
      <c r="T20" s="67">
        <f>'Smallbore Ranking'!M20</f>
        <v>589.20000000000005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630.32000000000005</v>
      </c>
      <c r="G21" s="45">
        <v>4</v>
      </c>
      <c r="H21" s="119" t="str">
        <f>'Air Rifle Ranking'!J21</f>
        <v>Cecelia Ossi</v>
      </c>
      <c r="I21" s="119"/>
      <c r="J21" s="67">
        <f>'Air Rifle Ranking'!M21</f>
        <v>630.17999999999995</v>
      </c>
      <c r="K21" s="9"/>
      <c r="L21" s="45">
        <v>4</v>
      </c>
      <c r="M21" s="132" t="str">
        <f>'Smallbore Ranking'!C21</f>
        <v>Braden Peiser</v>
      </c>
      <c r="N21" s="133"/>
      <c r="O21" s="88">
        <f>'Smallbore Ranking'!F21</f>
        <v>591.4</v>
      </c>
      <c r="Q21" s="45">
        <v>4</v>
      </c>
      <c r="R21" s="119" t="str">
        <f>'Smallbore Ranking'!J21</f>
        <v>Katie Zaun</v>
      </c>
      <c r="S21" s="119"/>
      <c r="T21" s="67">
        <f>'Smallbore Ranking'!M21</f>
        <v>587.79999999999995</v>
      </c>
    </row>
    <row r="22" spans="2:20" x14ac:dyDescent="0.35">
      <c r="B22" s="45">
        <v>5</v>
      </c>
      <c r="C22" s="117" t="str">
        <f>'Air Rifle Ranking'!C22</f>
        <v>Lucas Kozeniesky</v>
      </c>
      <c r="D22" s="118"/>
      <c r="E22" s="67">
        <f>'Air Rifle Ranking'!F22</f>
        <v>629.9</v>
      </c>
      <c r="G22" s="45">
        <v>5</v>
      </c>
      <c r="H22" s="119" t="str">
        <f>'Air Rifle Ranking'!J22</f>
        <v>Ali Weisz</v>
      </c>
      <c r="I22" s="119"/>
      <c r="J22" s="67">
        <f>'Air Rifle Ranking'!M22</f>
        <v>629.93999999999994</v>
      </c>
      <c r="L22" s="45">
        <v>5</v>
      </c>
      <c r="M22" s="117" t="str">
        <f>'Smallbore Ranking'!C22</f>
        <v>Griffin Lake</v>
      </c>
      <c r="N22" s="118"/>
      <c r="O22" s="67">
        <f>'Smallbore Ranking'!F22</f>
        <v>589.6</v>
      </c>
      <c r="Q22" s="45">
        <v>5</v>
      </c>
      <c r="R22" s="119" t="str">
        <f>'Smallbore Ranking'!J22</f>
        <v>Ali Weisz</v>
      </c>
      <c r="S22" s="119"/>
      <c r="T22" s="67">
        <f>'Smallbore Ranking'!M22</f>
        <v>586.6</v>
      </c>
    </row>
    <row r="23" spans="2:20" x14ac:dyDescent="0.35">
      <c r="B23" s="93">
        <v>6</v>
      </c>
      <c r="C23" s="129" t="str">
        <f>'Air Rifle Ranking'!C23</f>
        <v>Griffin Lake</v>
      </c>
      <c r="D23" s="130"/>
      <c r="E23" s="94">
        <f>'Air Rifle Ranking'!F23</f>
        <v>629.74</v>
      </c>
      <c r="G23" s="45">
        <v>6</v>
      </c>
      <c r="H23" s="119" t="str">
        <f>'Air Rifle Ranking'!J23</f>
        <v>Sagen Maddalena</v>
      </c>
      <c r="I23" s="119"/>
      <c r="J23" s="67">
        <f>'Air Rifle Ranking'!M23</f>
        <v>629.36</v>
      </c>
      <c r="L23" s="45">
        <v>6</v>
      </c>
      <c r="M23" s="117" t="str">
        <f>'Smallbore Ranking'!C23</f>
        <v>Levi Clark</v>
      </c>
      <c r="N23" s="118"/>
      <c r="O23" s="67">
        <f>'Smallbore Ranking'!F23</f>
        <v>588</v>
      </c>
      <c r="Q23" s="45">
        <v>6</v>
      </c>
      <c r="R23" s="119" t="str">
        <f>'Smallbore Ranking'!J23</f>
        <v>Elizabeth Probst</v>
      </c>
      <c r="S23" s="119"/>
      <c r="T23" s="67">
        <f>'Smallbore Ranking'!M23</f>
        <v>584.20000000000005</v>
      </c>
    </row>
    <row r="24" spans="2:20" x14ac:dyDescent="0.35">
      <c r="B24" s="93">
        <v>7</v>
      </c>
      <c r="C24" s="129" t="str">
        <f>'Air Rifle Ranking'!C24</f>
        <v>Ivan Roe</v>
      </c>
      <c r="D24" s="130"/>
      <c r="E24" s="94">
        <f>'Air Rifle Ranking'!F24</f>
        <v>629.56000000000006</v>
      </c>
      <c r="G24" s="45">
        <v>7</v>
      </c>
      <c r="H24" s="119" t="str">
        <f>'Air Rifle Ranking'!J24</f>
        <v>Mackenzie Kring</v>
      </c>
      <c r="I24" s="119"/>
      <c r="J24" s="67">
        <f>'Air Rifle Ranking'!M24</f>
        <v>628.79999999999995</v>
      </c>
      <c r="L24" s="45">
        <v>7</v>
      </c>
      <c r="M24" s="115" t="str">
        <f>'Smallbore Ranking'!C24</f>
        <v>Gavin Barnick</v>
      </c>
      <c r="N24" s="116"/>
      <c r="O24" s="68">
        <f>'Smallbore Ranking'!F24</f>
        <v>587.6</v>
      </c>
      <c r="Q24" s="45">
        <v>7</v>
      </c>
      <c r="R24" s="119" t="str">
        <f>'Smallbore Ranking'!J24</f>
        <v>Ashlyn Blake</v>
      </c>
      <c r="S24" s="119"/>
      <c r="T24" s="67">
        <f>'Smallbore Ranking'!M24</f>
        <v>583.6</v>
      </c>
    </row>
    <row r="25" spans="2:20" x14ac:dyDescent="0.35">
      <c r="B25" s="93">
        <v>8</v>
      </c>
      <c r="C25" s="129" t="str">
        <f>'Air Rifle Ranking'!C25</f>
        <v>Rylan Kissell</v>
      </c>
      <c r="D25" s="130"/>
      <c r="E25" s="94">
        <f>'Air Rifle Ranking'!F25</f>
        <v>629.06000000000006</v>
      </c>
      <c r="G25" s="45">
        <v>8</v>
      </c>
      <c r="H25" s="119" t="str">
        <f>'Air Rifle Ranking'!J25</f>
        <v>Elizabeth Schmeltzer</v>
      </c>
      <c r="I25" s="119"/>
      <c r="J25" s="67">
        <f>'Air Rifle Ranking'!M25</f>
        <v>628.57999999999993</v>
      </c>
      <c r="L25" s="45">
        <v>8</v>
      </c>
      <c r="M25" s="119" t="str">
        <f>'Smallbore Ranking'!C25</f>
        <v>Patrick Sunderman</v>
      </c>
      <c r="N25" s="119"/>
      <c r="O25" s="67">
        <f>'Smallbore Ranking'!F25</f>
        <v>587.20000000000005</v>
      </c>
      <c r="Q25" s="45">
        <v>8</v>
      </c>
      <c r="R25" s="119" t="str">
        <f>'Smallbore Ranking'!J25</f>
        <v>Molly McGhin</v>
      </c>
      <c r="S25" s="119"/>
      <c r="T25" s="67">
        <f>'Smallbore Ranking'!M25</f>
        <v>583.4</v>
      </c>
    </row>
    <row r="26" spans="2:20" x14ac:dyDescent="0.35">
      <c r="B26" s="93">
        <v>9</v>
      </c>
      <c r="C26" s="129" t="str">
        <f>'Air Rifle Ranking'!C26</f>
        <v>Brandon Muske</v>
      </c>
      <c r="D26" s="130"/>
      <c r="E26" s="94">
        <f>'Air Rifle Ranking'!F26</f>
        <v>629</v>
      </c>
      <c r="G26" s="45">
        <v>9</v>
      </c>
      <c r="H26" s="119" t="str">
        <f>'Air Rifle Ranking'!J26</f>
        <v>Elijah Spencer</v>
      </c>
      <c r="I26" s="119"/>
      <c r="J26" s="67">
        <f>'Air Rifle Ranking'!M26</f>
        <v>628.41999999999996</v>
      </c>
      <c r="L26" s="45">
        <v>9</v>
      </c>
      <c r="M26" s="119" t="str">
        <f>'Smallbore Ranking'!C26</f>
        <v>Tim Sherry</v>
      </c>
      <c r="N26" s="119"/>
      <c r="O26" s="67">
        <f>'Smallbore Ranking'!F26</f>
        <v>587.20000000000005</v>
      </c>
      <c r="Q26" s="45">
        <v>9</v>
      </c>
      <c r="R26" s="119" t="str">
        <f>'Smallbore Ranking'!J26</f>
        <v>Emme Walrath</v>
      </c>
      <c r="S26" s="119"/>
      <c r="T26" s="67">
        <f>'Smallbore Ranking'!M26</f>
        <v>583</v>
      </c>
    </row>
    <row r="27" spans="2:20" x14ac:dyDescent="0.35">
      <c r="B27" s="86">
        <v>10</v>
      </c>
      <c r="C27" s="127" t="str">
        <f>'Air Rifle Ranking'!C27</f>
        <v>Jared Eddy</v>
      </c>
      <c r="D27" s="128"/>
      <c r="E27" s="87">
        <f>'Air Rifle Ranking'!F27</f>
        <v>627.9</v>
      </c>
      <c r="G27" s="45">
        <v>10</v>
      </c>
      <c r="H27" s="119" t="str">
        <f>'Air Rifle Ranking'!J27</f>
        <v>Emme Walrath</v>
      </c>
      <c r="I27" s="119"/>
      <c r="J27" s="67">
        <f>'Air Rifle Ranking'!M27</f>
        <v>627.66000000000008</v>
      </c>
      <c r="L27" s="45">
        <v>10</v>
      </c>
      <c r="M27" s="119" t="str">
        <f>'Smallbore Ranking'!C27</f>
        <v>Brandon Muske</v>
      </c>
      <c r="N27" s="119"/>
      <c r="O27" s="67">
        <f>'Smallbore Ranking'!F27</f>
        <v>584.20000000000005</v>
      </c>
      <c r="Q27" s="45">
        <v>10</v>
      </c>
      <c r="R27" s="119" t="str">
        <f>'Smallbore Ranking'!J27</f>
        <v>Karlie Lynn</v>
      </c>
      <c r="S27" s="119"/>
      <c r="T27" s="67">
        <f>'Smallbore Ranking'!M27</f>
        <v>581.79999999999995</v>
      </c>
    </row>
    <row r="28" spans="2:20" x14ac:dyDescent="0.35">
      <c r="B28" s="86">
        <v>11</v>
      </c>
      <c r="C28" s="127" t="str">
        <f>'Air Rifle Ranking'!C28</f>
        <v>Levi Clark</v>
      </c>
      <c r="D28" s="128"/>
      <c r="E28" s="87">
        <f>'Air Rifle Ranking'!F28</f>
        <v>627.31999999999994</v>
      </c>
      <c r="G28" s="86">
        <v>11</v>
      </c>
      <c r="H28" s="131" t="str">
        <f>'Air Rifle Ranking'!J28</f>
        <v>Ashlyn Blake</v>
      </c>
      <c r="I28" s="131"/>
      <c r="J28" s="87">
        <f>'Air Rifle Ranking'!M28</f>
        <v>627.36</v>
      </c>
      <c r="L28" s="45">
        <v>11</v>
      </c>
      <c r="M28" s="119" t="str">
        <f>'Smallbore Ranking'!C28</f>
        <v>Jacob Wisman</v>
      </c>
      <c r="N28" s="119"/>
      <c r="O28" s="67">
        <f>'Smallbore Ranking'!F28</f>
        <v>583.4</v>
      </c>
      <c r="Q28" s="45">
        <v>11</v>
      </c>
      <c r="R28" s="119" t="str">
        <f>'Smallbore Ranking'!J28</f>
        <v>Carley Seabrooke</v>
      </c>
      <c r="S28" s="119"/>
      <c r="T28" s="67">
        <f>'Smallbore Ranking'!M28</f>
        <v>581.6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625.72</v>
      </c>
      <c r="G29" s="45">
        <v>12</v>
      </c>
      <c r="H29" s="119" t="str">
        <f>'Air Rifle Ranking'!J29</f>
        <v>Carlee Valenta</v>
      </c>
      <c r="I29" s="119"/>
      <c r="J29" s="67">
        <f>'Air Rifle Ranking'!M29</f>
        <v>626.79999999999995</v>
      </c>
      <c r="L29" s="45">
        <v>12</v>
      </c>
      <c r="M29" s="119" t="str">
        <f>'Smallbore Ranking'!C29</f>
        <v>Tyler Wee</v>
      </c>
      <c r="N29" s="119"/>
      <c r="O29" s="67">
        <f>'Smallbore Ranking'!F29</f>
        <v>583.20000000000005</v>
      </c>
      <c r="Q29" s="45">
        <v>12</v>
      </c>
      <c r="R29" s="119" t="str">
        <f>'Smallbore Ranking'!J29</f>
        <v>Gabriella Zych</v>
      </c>
      <c r="S29" s="119"/>
      <c r="T29" s="67">
        <f>'Smallbore Ranking'!M29</f>
        <v>581.6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625.72</v>
      </c>
      <c r="G30" s="45">
        <v>13</v>
      </c>
      <c r="H30" s="119" t="str">
        <f>'Air Rifle Ranking'!J30</f>
        <v>Isabella Baldwin</v>
      </c>
      <c r="I30" s="119"/>
      <c r="J30" s="67">
        <f>'Air Rifle Ranking'!M30</f>
        <v>626.09999999999991</v>
      </c>
      <c r="L30" s="45">
        <v>13</v>
      </c>
      <c r="M30" s="119" t="str">
        <f>'Smallbore Ranking'!C30</f>
        <v>Matt Sanchez</v>
      </c>
      <c r="N30" s="119"/>
      <c r="O30" s="67">
        <f>'Smallbore Ranking'!F30</f>
        <v>582.6</v>
      </c>
      <c r="Q30" s="45">
        <v>13</v>
      </c>
      <c r="R30" s="119" t="str">
        <f>'Smallbore Ranking'!J30</f>
        <v>Elijah Spencer</v>
      </c>
      <c r="S30" s="119"/>
      <c r="T30" s="67">
        <f>'Smallbore Ranking'!M30</f>
        <v>579.4</v>
      </c>
    </row>
    <row r="31" spans="2:20" x14ac:dyDescent="0.35">
      <c r="B31" s="45">
        <v>14</v>
      </c>
      <c r="C31" s="117" t="str">
        <f>'Air Rifle Ranking'!C31</f>
        <v>Sam Adkins</v>
      </c>
      <c r="D31" s="118"/>
      <c r="E31" s="67">
        <f>'Air Rifle Ranking'!F31</f>
        <v>624.83999999999992</v>
      </c>
      <c r="G31" s="45">
        <v>14</v>
      </c>
      <c r="H31" s="119" t="str">
        <f>'Air Rifle Ranking'!J31</f>
        <v>Elizabeth Probst</v>
      </c>
      <c r="I31" s="119"/>
      <c r="J31" s="67">
        <f>'Air Rifle Ranking'!M31</f>
        <v>625.91999999999996</v>
      </c>
      <c r="L31" s="45">
        <v>14</v>
      </c>
      <c r="M31" s="119" t="str">
        <f>'Smallbore Ranking'!C31</f>
        <v>Samuel Adkins</v>
      </c>
      <c r="N31" s="119"/>
      <c r="O31" s="67">
        <f>'Smallbore Ranking'!F31</f>
        <v>582.20000000000005</v>
      </c>
      <c r="Q31" s="45">
        <v>14</v>
      </c>
      <c r="R31" s="119" t="str">
        <f>'Smallbore Ranking'!J31</f>
        <v>Kelsey Dardas</v>
      </c>
      <c r="S31" s="119"/>
      <c r="T31" s="67">
        <f>'Smallbore Ranking'!M31</f>
        <v>579.4</v>
      </c>
    </row>
    <row r="32" spans="2:20" x14ac:dyDescent="0.35">
      <c r="B32" s="45">
        <v>15</v>
      </c>
      <c r="C32" s="117" t="str">
        <f>'Air Rifle Ranking'!C32</f>
        <v>Teagan Perkowski</v>
      </c>
      <c r="D32" s="118"/>
      <c r="E32" s="67">
        <f>'Air Rifle Ranking'!F32</f>
        <v>623.06000000000006</v>
      </c>
      <c r="G32" s="45">
        <v>15</v>
      </c>
      <c r="H32" s="119" t="str">
        <f>'Air Rifle Ranking'!J32</f>
        <v>Gabriela Zych</v>
      </c>
      <c r="I32" s="119"/>
      <c r="J32" s="67">
        <f>'Air Rifle Ranking'!M32</f>
        <v>625.83999999999992</v>
      </c>
      <c r="L32" s="45">
        <v>15</v>
      </c>
      <c r="M32" s="119" t="str">
        <f>'Smallbore Ranking'!C32</f>
        <v>Jason Dardas</v>
      </c>
      <c r="N32" s="119"/>
      <c r="O32" s="67">
        <f>'Smallbore Ranking'!F32</f>
        <v>581.6</v>
      </c>
      <c r="Q32" s="45">
        <v>15</v>
      </c>
      <c r="R32" s="119" t="str">
        <f>'Smallbore Ranking'!J32</f>
        <v>Emma Rhode</v>
      </c>
      <c r="S32" s="119"/>
      <c r="T32" s="67">
        <f>'Smallbore Ranking'!M32</f>
        <v>588</v>
      </c>
    </row>
    <row r="33" spans="2:20" x14ac:dyDescent="0.35">
      <c r="B33" s="45">
        <v>16</v>
      </c>
      <c r="C33" s="117" t="str">
        <f>'Air Rifle Ranking'!C33</f>
        <v>Dan Schanebrook</v>
      </c>
      <c r="D33" s="118"/>
      <c r="E33" s="67">
        <f>'Air Rifle Ranking'!F33</f>
        <v>622.41999999999996</v>
      </c>
      <c r="G33" s="45">
        <v>16</v>
      </c>
      <c r="H33" s="119" t="str">
        <f>'Air Rifle Ranking'!J33</f>
        <v>Bremen Butler</v>
      </c>
      <c r="I33" s="119"/>
      <c r="J33" s="67">
        <f>'Air Rifle Ranking'!M33</f>
        <v>625.72</v>
      </c>
      <c r="L33" s="45">
        <v>16</v>
      </c>
      <c r="M33" s="119" t="str">
        <f>'Smallbore Ranking'!C33</f>
        <v>Jack Ogoreuc</v>
      </c>
      <c r="N33" s="119"/>
      <c r="O33" s="67">
        <f>'Smallbore Ranking'!F33</f>
        <v>577.6</v>
      </c>
      <c r="Q33" s="45">
        <v>16</v>
      </c>
      <c r="R33" s="119" t="str">
        <f>'Smallbore Ranking'!J33</f>
        <v>Gracie Dinh</v>
      </c>
      <c r="S33" s="119"/>
      <c r="T33" s="67">
        <f>'Smallbore Ranking'!M33</f>
        <v>584</v>
      </c>
    </row>
    <row r="34" spans="2:20" x14ac:dyDescent="0.35">
      <c r="B34" s="45">
        <v>17</v>
      </c>
      <c r="C34" s="117" t="str">
        <f>'Air Rifle Ranking'!C34</f>
        <v>Jack Ogoreuc</v>
      </c>
      <c r="D34" s="118"/>
      <c r="E34" s="67">
        <f>'Air Rifle Ranking'!F34</f>
        <v>621.83999999999992</v>
      </c>
      <c r="G34" s="45">
        <v>17</v>
      </c>
      <c r="H34" s="119" t="str">
        <f>'Air Rifle Ranking'!J34</f>
        <v>Jeanne Haverhill</v>
      </c>
      <c r="I34" s="119"/>
      <c r="J34" s="67">
        <f>'Air Rifle Ranking'!M34</f>
        <v>625.6</v>
      </c>
      <c r="L34" s="45">
        <v>17</v>
      </c>
      <c r="M34" s="119" t="str">
        <f>'Smallbore Ranking'!C34</f>
        <v>Chance Cover</v>
      </c>
      <c r="N34" s="119"/>
      <c r="O34" s="67">
        <f>'Smallbore Ranking'!F34</f>
        <v>572.33333333333337</v>
      </c>
      <c r="Q34" s="45">
        <v>17</v>
      </c>
      <c r="R34" s="119" t="str">
        <f>'Smallbore Ranking'!J34</f>
        <v>Camryn Camp</v>
      </c>
      <c r="S34" s="119"/>
      <c r="T34" s="67">
        <f>'Smallbore Ranking'!M34</f>
        <v>579.75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9" t="str">
        <f>'Air Rifle Ranking'!J35</f>
        <v>Alana Kelly</v>
      </c>
      <c r="I35" s="119"/>
      <c r="J35" s="67">
        <f>'Air Rifle Ranking'!M35</f>
        <v>625.4</v>
      </c>
      <c r="L35" s="45">
        <v>18</v>
      </c>
      <c r="M35" s="119" t="str">
        <f>'Smallbore Ranking'!C35</f>
        <v/>
      </c>
      <c r="N35" s="119"/>
      <c r="O35" s="67" t="str">
        <f>'Smallbore Ranking'!F35</f>
        <v/>
      </c>
      <c r="Q35" s="45">
        <v>18</v>
      </c>
      <c r="R35" s="119" t="str">
        <f>'Smallbore Ranking'!J35</f>
        <v>Sarah Beard</v>
      </c>
      <c r="S35" s="119"/>
      <c r="T35" s="67">
        <f>'Smallbore Ranking'!M35</f>
        <v>578</v>
      </c>
    </row>
    <row r="36" spans="2:20" x14ac:dyDescent="0.35">
      <c r="B36" s="45">
        <v>19</v>
      </c>
      <c r="C36" s="117" t="str">
        <f>'Air Rifle Ranking'!C36</f>
        <v>Chance Cover</v>
      </c>
      <c r="D36" s="118"/>
      <c r="E36" s="67">
        <f>'Air Rifle Ranking'!F36</f>
        <v>619.29999999999995</v>
      </c>
      <c r="G36" s="45">
        <v>19</v>
      </c>
      <c r="H36" s="119" t="str">
        <f>'Air Rifle Ranking'!J36</f>
        <v>Gracie Dinh</v>
      </c>
      <c r="I36" s="119"/>
      <c r="J36" s="67">
        <f>'Air Rifle Ranking'!M36</f>
        <v>625</v>
      </c>
      <c r="L36" s="45">
        <v>19</v>
      </c>
      <c r="M36" s="119" t="str">
        <f>'Smallbore Ranking'!C36</f>
        <v/>
      </c>
      <c r="N36" s="119"/>
      <c r="O36" s="67" t="str">
        <f>'Smallbore Ranking'!F36</f>
        <v/>
      </c>
      <c r="Q36" s="45">
        <v>19</v>
      </c>
      <c r="R36" s="119" t="str">
        <f>'Smallbore Ranking'!J36</f>
        <v>Isabella Baldwin</v>
      </c>
      <c r="S36" s="119"/>
      <c r="T36" s="67">
        <f>'Smallbore Ranking'!M36</f>
        <v>577.25</v>
      </c>
    </row>
    <row r="37" spans="2:20" x14ac:dyDescent="0.35">
      <c r="B37" s="45">
        <v>20</v>
      </c>
      <c r="C37" s="117" t="str">
        <f>'Air Rifle Ranking'!C37</f>
        <v>John Blanton</v>
      </c>
      <c r="D37" s="118"/>
      <c r="E37" s="67">
        <f>'Air Rifle Ranking'!F37</f>
        <v>623.6</v>
      </c>
      <c r="G37" s="45">
        <v>20</v>
      </c>
      <c r="H37" s="119" t="str">
        <f>'Air Rifle Ranking'!J37</f>
        <v>Lily Wytko</v>
      </c>
      <c r="I37" s="119"/>
      <c r="J37" s="67">
        <f>'Air Rifle Ranking'!M37</f>
        <v>624.96</v>
      </c>
      <c r="L37" s="45">
        <v>20</v>
      </c>
      <c r="M37" s="119" t="str">
        <f>'Smallbore Ranking'!C37</f>
        <v/>
      </c>
      <c r="N37" s="119"/>
      <c r="O37" s="67" t="str">
        <f>'Smallbore Ranking'!F37</f>
        <v/>
      </c>
      <c r="Q37" s="45">
        <v>20</v>
      </c>
      <c r="R37" s="119" t="str">
        <f>'Smallbore Ranking'!J37</f>
        <v>Elizabeth Schmeltzer</v>
      </c>
      <c r="S37" s="119"/>
      <c r="T37" s="67">
        <f>'Smallbore Ranking'!M37</f>
        <v>571.5</v>
      </c>
    </row>
    <row r="38" spans="2:20" x14ac:dyDescent="0.35">
      <c r="B38" s="45">
        <v>21</v>
      </c>
      <c r="C38" s="117" t="str">
        <f>'Air Rifle Ranking'!C38</f>
        <v>Scott Patterson</v>
      </c>
      <c r="D38" s="118"/>
      <c r="E38" s="67">
        <f>'Air Rifle Ranking'!F38</f>
        <v>623.57500000000005</v>
      </c>
      <c r="G38" s="45">
        <v>21</v>
      </c>
      <c r="H38" s="119" t="str">
        <f>'Air Rifle Ranking'!J38</f>
        <v>Maggie Palfrie</v>
      </c>
      <c r="I38" s="119"/>
      <c r="J38" s="67">
        <f>'Air Rifle Ranking'!M38</f>
        <v>624.48</v>
      </c>
      <c r="L38" s="45">
        <v>21</v>
      </c>
      <c r="M38" s="119" t="str">
        <f>'Smallbore Ranking'!C38</f>
        <v/>
      </c>
      <c r="N38" s="119"/>
      <c r="O38" s="67" t="str">
        <f>'Smallbore Ranking'!F38</f>
        <v/>
      </c>
      <c r="Q38" s="45">
        <v>21</v>
      </c>
      <c r="R38" s="119" t="str">
        <f>'Smallbore Ranking'!J38</f>
        <v>Danjela De Jesus</v>
      </c>
      <c r="S38" s="119"/>
      <c r="T38" s="67">
        <f>'Smallbore Ranking'!M38</f>
        <v>569</v>
      </c>
    </row>
    <row r="39" spans="2:20" x14ac:dyDescent="0.35">
      <c r="B39" s="45">
        <v>22</v>
      </c>
      <c r="C39" s="117" t="str">
        <f>'Air Rifle Ranking'!C39</f>
        <v/>
      </c>
      <c r="D39" s="118"/>
      <c r="E39" s="67" t="str">
        <f>'Air Rifle Ranking'!F39</f>
        <v/>
      </c>
      <c r="G39" s="45">
        <v>22</v>
      </c>
      <c r="H39" s="119" t="str">
        <f>'Air Rifle Ranking'!J39</f>
        <v>Camryn Camp</v>
      </c>
      <c r="I39" s="119"/>
      <c r="J39" s="67">
        <f>'Air Rifle Ranking'!M39</f>
        <v>624.3599999999999</v>
      </c>
      <c r="L39" s="45">
        <v>22</v>
      </c>
      <c r="M39" s="119" t="str">
        <f>'Smallbore Ranking'!C39</f>
        <v/>
      </c>
      <c r="N39" s="119"/>
      <c r="O39" s="67" t="str">
        <f>'Smallbore Ranking'!F39</f>
        <v/>
      </c>
      <c r="Q39" s="45">
        <v>22</v>
      </c>
      <c r="R39" s="140" t="str">
        <f>'Smallbore Ranking'!J39</f>
        <v>Katlyn Sullivan</v>
      </c>
      <c r="S39" s="140"/>
      <c r="T39" s="68">
        <f>'Smallbore Ranking'!M39</f>
        <v>568</v>
      </c>
    </row>
    <row r="40" spans="2:20" x14ac:dyDescent="0.35">
      <c r="B40" s="45">
        <v>23</v>
      </c>
      <c r="C40" s="117" t="str">
        <f>'Air Rifle Ranking'!C40</f>
        <v/>
      </c>
      <c r="D40" s="118"/>
      <c r="E40" s="67" t="str">
        <f>'Air Rifle Ranking'!F40</f>
        <v/>
      </c>
      <c r="G40" s="45">
        <v>23</v>
      </c>
      <c r="H40" s="119" t="str">
        <f>'Air Rifle Ranking'!J40</f>
        <v>Katlyn Sullivan</v>
      </c>
      <c r="I40" s="119"/>
      <c r="J40" s="67">
        <f>'Air Rifle Ranking'!M40</f>
        <v>623.72</v>
      </c>
      <c r="L40" s="45">
        <v>23</v>
      </c>
      <c r="M40" s="119" t="str">
        <f>'Smallbore Ranking'!C40</f>
        <v/>
      </c>
      <c r="N40" s="119"/>
      <c r="O40" s="67" t="str">
        <f>'Smallbore Ranking'!F40</f>
        <v/>
      </c>
      <c r="Q40" s="45">
        <v>23</v>
      </c>
      <c r="R40" s="119" t="str">
        <f>'Smallbore Ranking'!J40</f>
        <v>Katrina Demerle</v>
      </c>
      <c r="S40" s="119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/>
      </c>
      <c r="D41" s="118"/>
      <c r="E41" s="67" t="str">
        <f>'Air Rifle Ranking'!F41</f>
        <v/>
      </c>
      <c r="G41" s="45">
        <v>24</v>
      </c>
      <c r="H41" s="119" t="str">
        <f>'Air Rifle Ranking'!J41</f>
        <v>Carley Seabrooke</v>
      </c>
      <c r="I41" s="119"/>
      <c r="J41" s="67">
        <f>'Air Rifle Ranking'!M41</f>
        <v>623.45999999999992</v>
      </c>
      <c r="L41" s="45">
        <v>24</v>
      </c>
      <c r="M41" s="119" t="str">
        <f>'Smallbore Ranking'!C41</f>
        <v/>
      </c>
      <c r="N41" s="119"/>
      <c r="O41" s="67" t="str">
        <f>'Smallbore Ranking'!F41</f>
        <v/>
      </c>
      <c r="Q41" s="45">
        <v>24</v>
      </c>
      <c r="R41" s="119" t="str">
        <f>'Smallbore Ranking'!J41</f>
        <v/>
      </c>
      <c r="S41" s="119"/>
      <c r="T41" s="67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9" t="str">
        <f>'Air Rifle Ranking'!J42</f>
        <v>Mikole Hogan</v>
      </c>
      <c r="I42" s="119"/>
      <c r="J42" s="67">
        <f>'Air Rifle Ranking'!M42</f>
        <v>622.58000000000004</v>
      </c>
      <c r="L42" s="45">
        <v>25</v>
      </c>
      <c r="M42" s="119" t="str">
        <f>'Smallbore Ranking'!C42</f>
        <v/>
      </c>
      <c r="N42" s="119"/>
      <c r="O42" s="67" t="str">
        <f>'Smallbore Ranking'!F42</f>
        <v/>
      </c>
      <c r="Q42" s="45">
        <v>25</v>
      </c>
      <c r="R42" s="119" t="str">
        <f>'Smallbore Ranking'!J42</f>
        <v/>
      </c>
      <c r="S42" s="119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9" t="str">
        <f>'Air Rifle Ranking'!J43</f>
        <v>Kelsey Dardas</v>
      </c>
      <c r="I43" s="119"/>
      <c r="J43" s="67">
        <f>'Air Rifle Ranking'!M43</f>
        <v>621.98</v>
      </c>
      <c r="L43" s="45">
        <v>26</v>
      </c>
      <c r="M43" s="119" t="str">
        <f>'Smallbore Ranking'!C43</f>
        <v/>
      </c>
      <c r="N43" s="119"/>
      <c r="O43" s="67" t="str">
        <f>'Smallbore Ranking'!F43</f>
        <v/>
      </c>
      <c r="Q43" s="45">
        <v>26</v>
      </c>
      <c r="R43" s="119" t="str">
        <f>'Smallbore Ranking'!J43</f>
        <v/>
      </c>
      <c r="S43" s="119"/>
      <c r="T43" s="67" t="str">
        <f>'Smallbore Ranking'!M43</f>
        <v/>
      </c>
    </row>
    <row r="44" spans="2:20" ht="15" thickBot="1" x14ac:dyDescent="0.4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9" t="str">
        <f>'Air Rifle Ranking'!J44</f>
        <v>Elisa Boozer</v>
      </c>
      <c r="I44" s="119"/>
      <c r="J44" s="67">
        <f>'Air Rifle Ranking'!M44</f>
        <v>621.4</v>
      </c>
      <c r="L44" s="46">
        <v>27</v>
      </c>
      <c r="M44" s="122" t="str">
        <f>'Smallbore Ranking'!C44</f>
        <v/>
      </c>
      <c r="N44" s="122"/>
      <c r="O44" s="69" t="str">
        <f>'Smallbore Ranking'!F44</f>
        <v/>
      </c>
      <c r="Q44" s="45">
        <v>27</v>
      </c>
      <c r="R44" s="119" t="str">
        <f>'Smallbore Ranking'!J44</f>
        <v/>
      </c>
      <c r="S44" s="119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9" t="str">
        <f>'Air Rifle Ranking'!J45</f>
        <v>Alexa Bodrogi</v>
      </c>
      <c r="I45" s="119"/>
      <c r="J45" s="67">
        <f>'Air Rifle Ranking'!M45</f>
        <v>619.93999999999994</v>
      </c>
      <c r="Q45" s="45">
        <v>28</v>
      </c>
      <c r="R45" s="119" t="str">
        <f>'Smallbore Ranking'!J45</f>
        <v/>
      </c>
      <c r="S45" s="119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9" t="str">
        <f>'Air Rifle Ranking'!J46</f>
        <v>Victoria Leppert</v>
      </c>
      <c r="I46" s="119"/>
      <c r="J46" s="67">
        <f>'Air Rifle Ranking'!M46</f>
        <v>628.79999999999995</v>
      </c>
      <c r="Q46" s="45">
        <v>29</v>
      </c>
      <c r="R46" s="119" t="str">
        <f>'Smallbore Ranking'!J46</f>
        <v/>
      </c>
      <c r="S46" s="119"/>
      <c r="T46" s="67" t="str">
        <f>'Smallbore Ranking'!M46</f>
        <v/>
      </c>
    </row>
    <row r="47" spans="2:20" x14ac:dyDescent="0.35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9" t="str">
        <f>'Air Rifle Ranking'!J47</f>
        <v>Emma Rhode</v>
      </c>
      <c r="I47" s="119"/>
      <c r="J47" s="67">
        <f>'Air Rifle Ranking'!M47</f>
        <v>627.72499999999991</v>
      </c>
      <c r="Q47" s="45">
        <v>30</v>
      </c>
      <c r="R47" s="119" t="str">
        <f>'Smallbore Ranking'!J47</f>
        <v/>
      </c>
      <c r="S47" s="119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9" t="str">
        <f>'Air Rifle Ranking'!J48</f>
        <v>Rachael Charles</v>
      </c>
      <c r="I48" s="119"/>
      <c r="J48" s="67">
        <f>'Air Rifle Ranking'!M48</f>
        <v>627.70000000000005</v>
      </c>
      <c r="Q48" s="45">
        <v>31</v>
      </c>
      <c r="R48" s="119" t="str">
        <f>'Smallbore Ranking'!J48</f>
        <v/>
      </c>
      <c r="S48" s="119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9" t="str">
        <f>'Air Rifle Ranking'!J49</f>
        <v>Lauren Hurley</v>
      </c>
      <c r="I49" s="119"/>
      <c r="J49" s="67">
        <f>'Air Rifle Ranking'!M49</f>
        <v>627.4</v>
      </c>
      <c r="Q49" s="45">
        <v>32</v>
      </c>
      <c r="R49" s="119" t="str">
        <f>'Smallbore Ranking'!J49</f>
        <v/>
      </c>
      <c r="S49" s="119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9" t="str">
        <f>'Air Rifle Ranking'!J50</f>
        <v>Natalie Perrin</v>
      </c>
      <c r="I50" s="119"/>
      <c r="J50" s="67">
        <f>'Air Rifle Ranking'!M50</f>
        <v>626.5</v>
      </c>
      <c r="Q50" s="45">
        <v>33</v>
      </c>
      <c r="R50" s="119" t="str">
        <f>'Smallbore Ranking'!J50</f>
        <v/>
      </c>
      <c r="S50" s="119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9" t="str">
        <f>'Air Rifle Ranking'!J51</f>
        <v>Marley Bowden</v>
      </c>
      <c r="I51" s="119"/>
      <c r="J51" s="67">
        <f>'Air Rifle Ranking'!M51</f>
        <v>626.4</v>
      </c>
      <c r="Q51" s="45">
        <v>34</v>
      </c>
      <c r="R51" s="119" t="str">
        <f>'Smallbore Ranking'!J51</f>
        <v/>
      </c>
      <c r="S51" s="119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9" t="str">
        <f>'Air Rifle Ranking'!J52</f>
        <v>Anne White</v>
      </c>
      <c r="I52" s="119"/>
      <c r="J52" s="67">
        <f>'Air Rifle Ranking'!M52</f>
        <v>625.79999999999995</v>
      </c>
      <c r="Q52" s="45">
        <v>35</v>
      </c>
      <c r="R52" s="119" t="str">
        <f>'Smallbore Ranking'!J52</f>
        <v/>
      </c>
      <c r="S52" s="119"/>
      <c r="T52" s="67" t="str">
        <f>'Smallbore Ranking'!M52</f>
        <v/>
      </c>
    </row>
    <row r="53" spans="2:20" ht="15" thickBot="1" x14ac:dyDescent="0.4">
      <c r="B53" s="46">
        <v>36</v>
      </c>
      <c r="C53" s="125" t="str">
        <f>'Air Rifle Ranking'!C53</f>
        <v/>
      </c>
      <c r="D53" s="126"/>
      <c r="E53" s="69" t="str">
        <f>'Air Rifle Ranking'!F53</f>
        <v/>
      </c>
      <c r="G53" s="45">
        <v>36</v>
      </c>
      <c r="H53" s="119" t="str">
        <f>'Air Rifle Ranking'!J53</f>
        <v>Danjela DeJesus</v>
      </c>
      <c r="I53" s="119"/>
      <c r="J53" s="67">
        <f>'Air Rifle Ranking'!M53</f>
        <v>625.26666666666665</v>
      </c>
      <c r="Q53" s="45">
        <v>36</v>
      </c>
      <c r="R53" s="119" t="str">
        <f>'Smallbore Ranking'!J53</f>
        <v/>
      </c>
      <c r="S53" s="119"/>
      <c r="T53" s="67" t="str">
        <f>'Smallbore Ranking'!M53</f>
        <v/>
      </c>
    </row>
    <row r="54" spans="2:20" x14ac:dyDescent="0.35">
      <c r="G54" s="45">
        <v>37</v>
      </c>
      <c r="H54" s="119" t="str">
        <f>'Air Rifle Ranking'!J54</f>
        <v>Gabrielle Ayers</v>
      </c>
      <c r="I54" s="119"/>
      <c r="J54" s="67">
        <f>'Air Rifle Ranking'!M54</f>
        <v>625.20000000000005</v>
      </c>
      <c r="Q54" s="45">
        <v>37</v>
      </c>
      <c r="R54" s="119" t="str">
        <f>'Smallbore Ranking'!J54</f>
        <v/>
      </c>
      <c r="S54" s="119"/>
      <c r="T54" s="67" t="str">
        <f>'Smallbore Ranking'!M54</f>
        <v/>
      </c>
    </row>
    <row r="55" spans="2:20" x14ac:dyDescent="0.35">
      <c r="G55" s="45">
        <v>38</v>
      </c>
      <c r="H55" s="119" t="str">
        <f>'Air Rifle Ranking'!J55</f>
        <v>Devin Wagner</v>
      </c>
      <c r="I55" s="119"/>
      <c r="J55" s="67">
        <f>'Air Rifle Ranking'!M55</f>
        <v>624.86666666666667</v>
      </c>
      <c r="Q55" s="45">
        <v>38</v>
      </c>
      <c r="R55" s="119" t="str">
        <f>'Smallbore Ranking'!J55</f>
        <v/>
      </c>
      <c r="S55" s="119"/>
      <c r="T55" s="67" t="str">
        <f>'Smallbore Ranking'!M55</f>
        <v/>
      </c>
    </row>
    <row r="56" spans="2:20" x14ac:dyDescent="0.35">
      <c r="G56" s="45">
        <v>39</v>
      </c>
      <c r="H56" s="119" t="str">
        <f>'Air Rifle Ranking'!J56</f>
        <v>Regan Diamond</v>
      </c>
      <c r="I56" s="119"/>
      <c r="J56" s="67">
        <f>'Air Rifle Ranking'!M56</f>
        <v>621.79999999999995</v>
      </c>
      <c r="Q56" s="45">
        <v>39</v>
      </c>
      <c r="R56" s="119" t="str">
        <f>'Smallbore Ranking'!J56</f>
        <v/>
      </c>
      <c r="S56" s="119"/>
      <c r="T56" s="67" t="str">
        <f>'Smallbore Ranking'!M56</f>
        <v/>
      </c>
    </row>
    <row r="57" spans="2:20" x14ac:dyDescent="0.35">
      <c r="G57" s="45">
        <v>40</v>
      </c>
      <c r="H57" s="119" t="str">
        <f>'Air Rifle Ranking'!J57</f>
        <v>Addy Burrow</v>
      </c>
      <c r="I57" s="119"/>
      <c r="J57" s="67">
        <f>'Air Rifle Ranking'!M57</f>
        <v>621.72500000000002</v>
      </c>
      <c r="Q57" s="45">
        <v>40</v>
      </c>
      <c r="R57" s="119" t="str">
        <f>'Smallbore Ranking'!J57</f>
        <v/>
      </c>
      <c r="S57" s="119"/>
      <c r="T57" s="67" t="str">
        <f>'Smallbore Ranking'!M57</f>
        <v/>
      </c>
    </row>
    <row r="58" spans="2:20" x14ac:dyDescent="0.35">
      <c r="G58" s="45">
        <v>41</v>
      </c>
      <c r="H58" s="119" t="str">
        <f>'Air Rifle Ranking'!J58</f>
        <v>Rylie Passmore</v>
      </c>
      <c r="I58" s="119"/>
      <c r="J58" s="67">
        <f>'Air Rifle Ranking'!M58</f>
        <v>620.25</v>
      </c>
      <c r="Q58" s="45">
        <v>41</v>
      </c>
      <c r="R58" s="119" t="str">
        <f>'Smallbore Ranking'!J58</f>
        <v/>
      </c>
      <c r="S58" s="119"/>
      <c r="T58" s="67" t="str">
        <f>'Smallbore Ranking'!M58</f>
        <v/>
      </c>
    </row>
    <row r="59" spans="2:20" x14ac:dyDescent="0.35">
      <c r="G59" s="45">
        <v>42</v>
      </c>
      <c r="H59" s="119" t="str">
        <f>'Air Rifle Ranking'!J59</f>
        <v>Caroline Martin</v>
      </c>
      <c r="I59" s="119"/>
      <c r="J59" s="67">
        <f>'Air Rifle Ranking'!M59</f>
        <v>619.75</v>
      </c>
      <c r="Q59" s="45">
        <v>42</v>
      </c>
      <c r="R59" s="119" t="str">
        <f>'Smallbore Ranking'!J59</f>
        <v/>
      </c>
      <c r="S59" s="119"/>
      <c r="T59" s="67" t="str">
        <f>'Smallbore Ranking'!M59</f>
        <v/>
      </c>
    </row>
    <row r="60" spans="2:20" x14ac:dyDescent="0.35">
      <c r="G60" s="45">
        <v>43</v>
      </c>
      <c r="H60" s="119" t="str">
        <f>'Air Rifle Ranking'!J60</f>
        <v>Sophia Cruz</v>
      </c>
      <c r="I60" s="119"/>
      <c r="J60" s="67">
        <f>'Air Rifle Ranking'!M60</f>
        <v>617.6</v>
      </c>
      <c r="Q60" s="45">
        <v>43</v>
      </c>
      <c r="R60" s="119" t="str">
        <f>'Smallbore Ranking'!J60</f>
        <v/>
      </c>
      <c r="S60" s="119"/>
      <c r="T60" s="67" t="str">
        <f>'Smallbore Ranking'!M60</f>
        <v/>
      </c>
    </row>
    <row r="61" spans="2:20" x14ac:dyDescent="0.35">
      <c r="G61" s="45">
        <v>44</v>
      </c>
      <c r="H61" s="119" t="str">
        <f>'Air Rifle Ranking'!J61</f>
        <v>Hailey Singleton</v>
      </c>
      <c r="I61" s="119"/>
      <c r="J61" s="67">
        <f>'Air Rifle Ranking'!M61</f>
        <v>616.95000000000005</v>
      </c>
      <c r="Q61" s="45">
        <v>44</v>
      </c>
      <c r="R61" s="119" t="str">
        <f>'Smallbore Ranking'!J61</f>
        <v/>
      </c>
      <c r="S61" s="119"/>
      <c r="T61" s="67" t="str">
        <f>'Smallbore Ranking'!M61</f>
        <v/>
      </c>
    </row>
    <row r="62" spans="2:20" x14ac:dyDescent="0.35">
      <c r="G62" s="45">
        <v>45</v>
      </c>
      <c r="H62" s="119" t="str">
        <f>'Air Rifle Ranking'!J62</f>
        <v/>
      </c>
      <c r="I62" s="119"/>
      <c r="J62" s="67" t="str">
        <f>'Air Rifle Ranking'!M62</f>
        <v/>
      </c>
      <c r="Q62" s="45">
        <v>45</v>
      </c>
      <c r="R62" s="119" t="str">
        <f>'Smallbore Ranking'!J62</f>
        <v/>
      </c>
      <c r="S62" s="119"/>
      <c r="T62" s="67" t="str">
        <f>'Smallbore Ranking'!M62</f>
        <v/>
      </c>
    </row>
    <row r="63" spans="2:20" x14ac:dyDescent="0.35">
      <c r="G63" s="45">
        <v>46</v>
      </c>
      <c r="H63" s="119" t="str">
        <f>'Air Rifle Ranking'!J63</f>
        <v/>
      </c>
      <c r="I63" s="119"/>
      <c r="J63" s="67" t="str">
        <f>'Air Rifle Ranking'!M63</f>
        <v/>
      </c>
      <c r="Q63" s="45">
        <v>46</v>
      </c>
      <c r="R63" s="119" t="str">
        <f>'Smallbore Ranking'!J63</f>
        <v/>
      </c>
      <c r="S63" s="119"/>
      <c r="T63" s="67" t="str">
        <f>'Smallbore Ranking'!M63</f>
        <v/>
      </c>
    </row>
    <row r="64" spans="2:20" x14ac:dyDescent="0.35">
      <c r="G64" s="45">
        <v>47</v>
      </c>
      <c r="H64" s="119" t="str">
        <f>'Air Rifle Ranking'!J64</f>
        <v/>
      </c>
      <c r="I64" s="119"/>
      <c r="J64" s="67" t="str">
        <f>'Air Rifle Ranking'!M64</f>
        <v/>
      </c>
      <c r="Q64" s="45">
        <v>47</v>
      </c>
      <c r="R64" s="119" t="str">
        <f>'Smallbore Ranking'!J64</f>
        <v/>
      </c>
      <c r="S64" s="119"/>
      <c r="T64" s="67" t="str">
        <f>'Smallbore Ranking'!M64</f>
        <v/>
      </c>
    </row>
    <row r="65" spans="7:20" x14ac:dyDescent="0.35">
      <c r="G65" s="45">
        <v>48</v>
      </c>
      <c r="H65" s="119" t="str">
        <f>'Air Rifle Ranking'!J65</f>
        <v/>
      </c>
      <c r="I65" s="119"/>
      <c r="J65" s="67" t="str">
        <f>'Air Rifle Ranking'!M65</f>
        <v/>
      </c>
      <c r="Q65" s="45">
        <v>48</v>
      </c>
      <c r="R65" s="119" t="str">
        <f>'Smallbore Ranking'!J65</f>
        <v/>
      </c>
      <c r="S65" s="119"/>
      <c r="T65" s="67" t="str">
        <f>'Smallbore Ranking'!M65</f>
        <v/>
      </c>
    </row>
    <row r="66" spans="7:20" x14ac:dyDescent="0.35">
      <c r="G66" s="45">
        <v>49</v>
      </c>
      <c r="H66" s="119" t="str">
        <f>'Air Rifle Ranking'!J66</f>
        <v/>
      </c>
      <c r="I66" s="119"/>
      <c r="J66" s="67" t="str">
        <f>'Air Rifle Ranking'!M66</f>
        <v/>
      </c>
      <c r="Q66" s="45">
        <v>49</v>
      </c>
      <c r="R66" s="119" t="str">
        <f>'Smallbore Ranking'!J66</f>
        <v/>
      </c>
      <c r="S66" s="119"/>
      <c r="T66" s="67" t="str">
        <f>'Smallbore Ranking'!M66</f>
        <v/>
      </c>
    </row>
    <row r="67" spans="7:20" x14ac:dyDescent="0.35">
      <c r="G67" s="45">
        <v>50</v>
      </c>
      <c r="H67" s="119" t="str">
        <f>'Air Rifle Ranking'!J67</f>
        <v/>
      </c>
      <c r="I67" s="119"/>
      <c r="J67" s="67" t="str">
        <f>'Air Rifle Ranking'!M67</f>
        <v/>
      </c>
      <c r="Q67" s="45">
        <v>50</v>
      </c>
      <c r="R67" s="119" t="str">
        <f>'Smallbore Ranking'!J67</f>
        <v/>
      </c>
      <c r="S67" s="119"/>
      <c r="T67" s="67" t="str">
        <f>'Smallbore Ranking'!M67</f>
        <v/>
      </c>
    </row>
    <row r="68" spans="7:20" x14ac:dyDescent="0.35">
      <c r="G68" s="45">
        <v>51</v>
      </c>
      <c r="H68" s="119" t="str">
        <f>'Air Rifle Ranking'!J68</f>
        <v/>
      </c>
      <c r="I68" s="119"/>
      <c r="J68" s="67" t="str">
        <f>'Air Rifle Ranking'!M68</f>
        <v/>
      </c>
      <c r="Q68" s="45">
        <v>51</v>
      </c>
      <c r="R68" s="119" t="str">
        <f>'Smallbore Ranking'!J68</f>
        <v/>
      </c>
      <c r="S68" s="119"/>
      <c r="T68" s="67" t="str">
        <f>'Smallbore Ranking'!M68</f>
        <v/>
      </c>
    </row>
    <row r="69" spans="7:20" x14ac:dyDescent="0.35">
      <c r="G69" s="45">
        <v>52</v>
      </c>
      <c r="H69" s="119" t="str">
        <f>'Air Rifle Ranking'!J69</f>
        <v/>
      </c>
      <c r="I69" s="119"/>
      <c r="J69" s="67" t="str">
        <f>'Air Rifle Ranking'!M69</f>
        <v/>
      </c>
      <c r="Q69" s="45">
        <v>52</v>
      </c>
      <c r="R69" s="119" t="str">
        <f>'Smallbore Ranking'!J69</f>
        <v/>
      </c>
      <c r="S69" s="119"/>
      <c r="T69" s="67" t="str">
        <f>'Smallbore Ranking'!M69</f>
        <v/>
      </c>
    </row>
    <row r="70" spans="7:20" x14ac:dyDescent="0.35">
      <c r="G70" s="45">
        <v>53</v>
      </c>
      <c r="H70" s="119" t="str">
        <f>'Air Rifle Ranking'!J70</f>
        <v/>
      </c>
      <c r="I70" s="119"/>
      <c r="J70" s="67" t="str">
        <f>'Air Rifle Ranking'!M70</f>
        <v/>
      </c>
      <c r="Q70" s="45">
        <v>53</v>
      </c>
      <c r="R70" s="140" t="str">
        <f>'Smallbore Ranking'!J70</f>
        <v/>
      </c>
      <c r="S70" s="140"/>
      <c r="T70" s="68" t="str">
        <f>'Smallbore Ranking'!M70</f>
        <v/>
      </c>
    </row>
    <row r="71" spans="7:20" x14ac:dyDescent="0.35">
      <c r="G71" s="45">
        <v>54</v>
      </c>
      <c r="H71" s="119" t="str">
        <f>'Air Rifle Ranking'!J71</f>
        <v/>
      </c>
      <c r="I71" s="119"/>
      <c r="J71" s="67" t="str">
        <f>'Air Rifle Ranking'!M71</f>
        <v/>
      </c>
      <c r="Q71" s="45">
        <v>54</v>
      </c>
      <c r="R71" s="123"/>
      <c r="S71" s="124"/>
      <c r="T71" s="95"/>
    </row>
    <row r="72" spans="7:20" ht="15" thickBot="1" x14ac:dyDescent="0.4">
      <c r="G72" s="45">
        <v>55</v>
      </c>
      <c r="H72" s="119" t="str">
        <f>'Air Rifle Ranking'!J72</f>
        <v/>
      </c>
      <c r="I72" s="119"/>
      <c r="J72" s="67" t="str">
        <f>'Air Rifle Ranking'!M72</f>
        <v/>
      </c>
      <c r="Q72" s="46">
        <v>55</v>
      </c>
      <c r="R72" s="120"/>
      <c r="S72" s="121"/>
      <c r="T72" s="96"/>
    </row>
    <row r="73" spans="7:20" x14ac:dyDescent="0.35">
      <c r="G73" s="45">
        <v>56</v>
      </c>
      <c r="H73" s="119" t="str">
        <f>'Air Rifle Ranking'!J73</f>
        <v/>
      </c>
      <c r="I73" s="119"/>
      <c r="J73" s="67" t="str">
        <f>'Air Rifle Ranking'!M73</f>
        <v/>
      </c>
    </row>
    <row r="74" spans="7:20" x14ac:dyDescent="0.35">
      <c r="G74" s="45">
        <v>57</v>
      </c>
      <c r="H74" s="119" t="str">
        <f>'Air Rifle Ranking'!J74</f>
        <v/>
      </c>
      <c r="I74" s="119"/>
      <c r="J74" s="67" t="str">
        <f>'Air Rifle Ranking'!M74</f>
        <v/>
      </c>
    </row>
    <row r="75" spans="7:20" x14ac:dyDescent="0.35">
      <c r="G75" s="45">
        <v>58</v>
      </c>
      <c r="H75" s="119" t="str">
        <f>'Air Rifle Ranking'!J75</f>
        <v/>
      </c>
      <c r="I75" s="119"/>
      <c r="J75" s="67" t="str">
        <f>'Air Rifle Ranking'!M75</f>
        <v/>
      </c>
    </row>
    <row r="76" spans="7:20" x14ac:dyDescent="0.35">
      <c r="G76" s="45">
        <v>59</v>
      </c>
      <c r="H76" s="119" t="str">
        <f>'Air Rifle Ranking'!J76</f>
        <v/>
      </c>
      <c r="I76" s="119"/>
      <c r="J76" s="67" t="str">
        <f>'Air Rifle Ranking'!M76</f>
        <v/>
      </c>
    </row>
    <row r="77" spans="7:20" x14ac:dyDescent="0.35">
      <c r="G77" s="45">
        <v>60</v>
      </c>
      <c r="H77" s="119" t="str">
        <f>'Air Rifle Ranking'!J77</f>
        <v/>
      </c>
      <c r="I77" s="119"/>
      <c r="J77" s="67" t="str">
        <f>'Air Rifle Ranking'!M77</f>
        <v/>
      </c>
    </row>
    <row r="78" spans="7:20" x14ac:dyDescent="0.35">
      <c r="G78" s="45">
        <v>61</v>
      </c>
      <c r="H78" s="119" t="str">
        <f>'Air Rifle Ranking'!J78</f>
        <v/>
      </c>
      <c r="I78" s="119"/>
      <c r="J78" s="67" t="str">
        <f>'Air Rifle Ranking'!M78</f>
        <v/>
      </c>
    </row>
    <row r="79" spans="7:20" x14ac:dyDescent="0.35">
      <c r="G79" s="45">
        <v>62</v>
      </c>
      <c r="H79" s="119" t="str">
        <f>'Air Rifle Ranking'!J79</f>
        <v/>
      </c>
      <c r="I79" s="119"/>
      <c r="J79" s="67" t="str">
        <f>'Air Rifle Ranking'!M79</f>
        <v/>
      </c>
    </row>
    <row r="80" spans="7:20" ht="15" thickBot="1" x14ac:dyDescent="0.4">
      <c r="G80" s="46">
        <v>63</v>
      </c>
      <c r="H80" s="122" t="str">
        <f>'Air Rifle Ranking'!J80</f>
        <v/>
      </c>
      <c r="I80" s="122"/>
      <c r="J80" s="69" t="str">
        <f>'Air Rifle Ranking'!M80</f>
        <v/>
      </c>
    </row>
  </sheetData>
  <mergeCells count="193"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H36:I36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2025-08-25T17:41:02Z</dcterms:modified>
</cp:coreProperties>
</file>